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Entreprises" sheetId="2" state="visible" r:id="rId2"/>
    <sheet name="Contacts" sheetId="3" state="visible" r:id="rId3"/>
    <sheet name="Affaires" sheetId="4" state="visible" r:id="rId4"/>
    <sheet name="Relances" sheetId="5" state="visible" r:id="rId5"/>
    <sheet name="Tableau de bord" sheetId="6" state="visible" r:id="rId6"/>
    <sheet name="Quand passer à un CRM" sheetId="7" state="visible" r:id="rId7"/>
    <sheet name="Listes" sheetId="8" state="visible" r:id="rId8"/>
  </sheets>
  <definedNames>
    <definedName name="L_Etapes">Listes!$A$2:$A$7</definedName>
    <definedName name="L_Probas">Listes!$B$2:$B$7</definedName>
    <definedName name="L_Sources">Listes!$D$2:$D$30</definedName>
    <definedName name="L_Pertes">Listes!$F$2:$F$30</definedName>
    <definedName name="L_Actions">Listes!$H$2:$H$30</definedName>
    <definedName name="L_Responsables">Listes!$J$2:$J$30</definedName>
    <definedName name="L_Statuts">Listes!$L$2:$L$30</definedName>
    <definedName name="L_OuiNon">Listes!$N$2:$N$3</definedName>
    <definedName name="_xlnm._FilterDatabase" localSheetId="1" hidden="1">'Entreprises'!$A$1:$J$501</definedName>
    <definedName name="_xlnm._FilterDatabase" localSheetId="2" hidden="1">'Contacts'!$A$1:$L$501</definedName>
    <definedName name="_xlnm._FilterDatabase" localSheetId="3" hidden="1">'Affaires'!$A$1:$O$501</definedName>
    <definedName name="_xlnm._FilterDatabase" localSheetId="4" hidden="1">'Relances'!$A$1:$I$501</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 &quot;€&quot;"/>
    <numFmt numFmtId="167" formatCode="0.0"/>
  </numFmts>
  <fonts count="11">
    <font>
      <name val="Calibri"/>
      <family val="2"/>
      <color theme="1"/>
      <sz val="11"/>
      <scheme val="minor"/>
    </font>
    <font>
      <name val="Calibri"/>
      <b val="1"/>
      <color rgb="001F2937"/>
      <sz val="16"/>
    </font>
    <font>
      <b val="1"/>
      <color rgb="001F2937"/>
      <sz val="12"/>
    </font>
    <font>
      <name val="Calibri"/>
      <b val="1"/>
      <color rgb="001F2937"/>
    </font>
    <font>
      <color rgb="001D4ED8"/>
      <u val="single"/>
    </font>
    <font>
      <name val="Calibri"/>
      <b val="1"/>
      <color rgb="00FFFFFF"/>
      <sz val="11"/>
    </font>
    <font>
      <i val="1"/>
      <color rgb="006B7280"/>
    </font>
    <font>
      <b val="1"/>
      <sz val="14"/>
    </font>
    <font>
      <b val="1"/>
      <color rgb="001F2937"/>
    </font>
    <font>
      <b val="1"/>
      <color rgb="001F2937"/>
      <sz val="14"/>
    </font>
    <font>
      <i val="1"/>
      <color rgb="006B7280"/>
      <sz val="9"/>
    </font>
  </fonts>
  <fills count="5">
    <fill>
      <patternFill/>
    </fill>
    <fill>
      <patternFill patternType="gray125"/>
    </fill>
    <fill>
      <patternFill patternType="solid">
        <fgColor rgb="001F2937"/>
      </patternFill>
    </fill>
    <fill>
      <patternFill patternType="solid">
        <fgColor rgb="00F3F4F6"/>
      </patternFill>
    </fill>
    <fill>
      <patternFill patternType="solid">
        <fgColor rgb="00FFF4C2"/>
      </patternFill>
    </fill>
  </fills>
  <borders count="2">
    <border>
      <left/>
      <right/>
      <top/>
      <bottom/>
      <diagonal/>
    </border>
    <border>
      <bottom style="thin">
        <color rgb="00D1D5DB"/>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xf numFmtId="0" fontId="3" fillId="0" borderId="0" applyAlignment="1" pivotButton="0" quotePrefix="0" xfId="0">
      <alignment vertical="top"/>
    </xf>
    <xf numFmtId="0" fontId="0" fillId="0" borderId="0" applyAlignment="1" pivotButton="0" quotePrefix="0" xfId="0">
      <alignment vertical="top"/>
    </xf>
    <xf numFmtId="0" fontId="4" fillId="0" borderId="0" applyAlignment="1" pivotButton="0" quotePrefix="0" xfId="0">
      <alignment vertical="top" wrapText="1"/>
    </xf>
    <xf numFmtId="0" fontId="5" fillId="2" borderId="0" applyAlignment="1" pivotButton="0" quotePrefix="0" xfId="0">
      <alignment vertical="center" wrapText="1"/>
    </xf>
    <xf numFmtId="165" fontId="0" fillId="0" borderId="0" pivotButton="0" quotePrefix="0" xfId="0"/>
    <xf numFmtId="0" fontId="0" fillId="3" borderId="0" pivotButton="0" quotePrefix="0" xfId="0"/>
    <xf numFmtId="166" fontId="0" fillId="0" borderId="0" pivotButton="0" quotePrefix="0" xfId="0"/>
    <xf numFmtId="9" fontId="0" fillId="3" borderId="0" pivotButton="0" quotePrefix="0" xfId="0"/>
    <xf numFmtId="166" fontId="0" fillId="3" borderId="0" pivotButton="0" quotePrefix="0" xfId="0"/>
    <xf numFmtId="0" fontId="6" fillId="0" borderId="0" pivotButton="0" quotePrefix="0" xfId="0"/>
    <xf numFmtId="0" fontId="5" fillId="2" borderId="0" pivotButton="0" quotePrefix="0" xfId="0"/>
    <xf numFmtId="0" fontId="0" fillId="0" borderId="1" pivotButton="0" quotePrefix="0" xfId="0"/>
    <xf numFmtId="166" fontId="0" fillId="0" borderId="1" pivotButton="0" quotePrefix="0" xfId="0"/>
    <xf numFmtId="0" fontId="3" fillId="0" borderId="0" pivotButton="0" quotePrefix="0" xfId="0"/>
    <xf numFmtId="166" fontId="3" fillId="0" borderId="0" pivotButton="0" quotePrefix="0" xfId="0"/>
    <xf numFmtId="0" fontId="2" fillId="0" borderId="0" pivotButton="0" quotePrefix="0" xfId="0"/>
    <xf numFmtId="165" fontId="0" fillId="0" borderId="0" applyAlignment="1" pivotButton="0" quotePrefix="0" xfId="0">
      <alignment horizontal="right"/>
    </xf>
    <xf numFmtId="166" fontId="0" fillId="0" borderId="0" applyAlignment="1" pivotButton="0" quotePrefix="0" xfId="0">
      <alignment horizontal="right"/>
    </xf>
    <xf numFmtId="0" fontId="0" fillId="0" borderId="0" applyAlignment="1" pivotButton="0" quotePrefix="0" xfId="0">
      <alignment horizontal="right"/>
    </xf>
    <xf numFmtId="0" fontId="0" fillId="0" borderId="1" applyAlignment="1" pivotButton="0" quotePrefix="0" xfId="0">
      <alignment vertical="center" wrapText="1"/>
    </xf>
    <xf numFmtId="0" fontId="0" fillId="0" borderId="1" applyAlignment="1" pivotButton="0" quotePrefix="0" xfId="0">
      <alignment horizontal="center"/>
    </xf>
    <xf numFmtId="0" fontId="7" fillId="0" borderId="0" applyAlignment="1" pivotButton="0" quotePrefix="0" xfId="0">
      <alignment horizontal="center"/>
    </xf>
    <xf numFmtId="0" fontId="8" fillId="0" borderId="0" applyAlignment="1" pivotButton="0" quotePrefix="0" xfId="0">
      <alignment wrapText="1"/>
    </xf>
    <xf numFmtId="0" fontId="4" fillId="0" borderId="0" pivotButton="0" quotePrefix="0" xfId="0"/>
    <xf numFmtId="0" fontId="9" fillId="0" borderId="0" pivotButton="0" quotePrefix="0" xfId="0"/>
    <xf numFmtId="0" fontId="0" fillId="0" borderId="0" applyAlignment="1" pivotButton="0" quotePrefix="0" xfId="0">
      <alignment wrapText="1"/>
    </xf>
    <xf numFmtId="167" fontId="0" fillId="4" borderId="0" applyAlignment="1" pivotButton="0" quotePrefix="0" xfId="0">
      <alignment horizontal="center"/>
    </xf>
    <xf numFmtId="1" fontId="0" fillId="4" borderId="0" applyAlignment="1" pivotButton="0" quotePrefix="0" xfId="0">
      <alignment horizontal="center"/>
    </xf>
    <xf numFmtId="166" fontId="0" fillId="4" borderId="0" applyAlignment="1" pivotButton="0" quotePrefix="0" xfId="0">
      <alignment horizontal="center"/>
    </xf>
    <xf numFmtId="166" fontId="7" fillId="3" borderId="0" pivotButton="0" quotePrefix="0" xfId="0"/>
    <xf numFmtId="0" fontId="10" fillId="0" borderId="0" applyAlignment="1" pivotButton="0" quotePrefix="0" xfId="0">
      <alignment wrapText="1"/>
    </xf>
    <xf numFmtId="9" fontId="0" fillId="0" borderId="0" pivotButton="0" quotePrefix="0" xfId="0"/>
  </cellXfs>
  <cellStyles count="1">
    <cellStyle name="Normal" xfId="0" builtinId="0" hidden="0"/>
  </cellStyles>
  <dxfs count="5">
    <dxf>
      <font>
        <color rgb="00B42318"/>
      </font>
      <fill>
        <patternFill patternType="solid">
          <fgColor rgb="00FDE2E1"/>
        </patternFill>
      </fill>
    </dxf>
    <dxf>
      <fill>
        <patternFill patternType="solid">
          <fgColor rgb="00DCFCE7"/>
        </patternFill>
      </fill>
    </dxf>
    <dxf>
      <fill>
        <patternFill patternType="solid">
          <fgColor rgb="00FEF3C7"/>
        </patternFill>
      </fill>
    </dxf>
    <dxf>
      <font>
        <b val="1"/>
        <color rgb="00B42318"/>
      </font>
      <fill>
        <patternFill patternType="solid">
          <fgColor rgb="00FDE2E1"/>
        </patternFill>
      </fill>
    </dxf>
    <dxf>
      <font>
        <b val="1"/>
      </font>
      <fill>
        <patternFill patternType="solid">
          <fgColor rgb="00FFC7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thanolle.com/crm-excel/" TargetMode="External" Id="rId1" /></Relationships>
</file>

<file path=xl/worksheets/sheet1.xml><?xml version="1.0" encoding="utf-8"?>
<worksheet xmlns="http://schemas.openxmlformats.org/spreadsheetml/2006/main">
  <sheetPr>
    <tabColor rgb="00FFC700"/>
    <outlinePr summaryBelow="1" summaryRight="1"/>
    <pageSetUpPr/>
  </sheetPr>
  <dimension ref="B2:C27"/>
  <sheetViews>
    <sheetView showGridLines="0" workbookViewId="0">
      <selection activeCell="A1" sqref="A1"/>
    </sheetView>
  </sheetViews>
  <sheetFormatPr baseColWidth="8" defaultRowHeight="15"/>
  <cols>
    <col width="3" customWidth="1" min="1" max="1"/>
    <col width="28" customWidth="1" min="2" max="2"/>
    <col width="90" customWidth="1" min="3" max="3"/>
  </cols>
  <sheetData>
    <row r="2">
      <c r="B2" s="1" t="inlineStr">
        <is>
          <t>Modèle de CRM Excel</t>
        </is>
      </c>
    </row>
    <row r="3">
      <c r="B3" t="inlineStr">
        <is>
          <t>Un fichier pour suivre vos entreprises, vos contacts, vos affaires et vos relances.</t>
        </is>
      </c>
    </row>
    <row r="5">
      <c r="B5" s="2" t="inlineStr">
        <is>
          <t>Les onglets</t>
        </is>
      </c>
      <c r="C5" s="3" t="inlineStr"/>
    </row>
    <row r="6">
      <c r="B6" s="4" t="inlineStr">
        <is>
          <t>Entreprises</t>
        </is>
      </c>
      <c r="C6" s="3" t="inlineStr">
        <is>
          <t>Une ligne par entreprise cliente ou prospecte. Son ID (E001, E002...) relie les autres onglets.</t>
        </is>
      </c>
    </row>
    <row r="7">
      <c r="B7" s="4" t="inlineStr">
        <is>
          <t>Contacts</t>
        </is>
      </c>
      <c r="C7" s="3" t="inlineStr">
        <is>
          <t>Une ligne par personne, rattachée à son entreprise par l'ID. Le nom de l'entreprise s'affiche seul.</t>
        </is>
      </c>
    </row>
    <row r="8">
      <c r="B8" s="4" t="inlineStr">
        <is>
          <t>Affaires</t>
        </is>
      </c>
      <c r="C8" s="3" t="inlineStr">
        <is>
          <t>Votre pipeline : une ligne par vente en cours, avec son étape, son montant et sa prochaine action.</t>
        </is>
      </c>
    </row>
    <row r="9">
      <c r="B9" s="4" t="inlineStr">
        <is>
          <t>Relances</t>
        </is>
      </c>
      <c r="C9" s="3" t="inlineStr">
        <is>
          <t>Chaque appel, e-mail ou rendez-vous, et la date de la prochaine relance. Les retards passent en rouge.</t>
        </is>
      </c>
    </row>
    <row r="10">
      <c r="B10" s="4" t="inlineStr">
        <is>
          <t>Tableau de bord</t>
        </is>
      </c>
      <c r="C10" s="3" t="inlineStr">
        <is>
          <t>Se remplit seul : affaires et montants par étape, montant pondéré du trimestre, retards.</t>
        </is>
      </c>
    </row>
    <row r="11">
      <c r="B11" s="4" t="inlineStr">
        <is>
          <t>Quand passer à un CRM</t>
        </is>
      </c>
      <c r="C11" s="3" t="inlineStr">
        <is>
          <t>Dix questions et un calcul du temps passé à ressaisir : pour savoir si ce fichier suffit encore.</t>
        </is>
      </c>
    </row>
    <row r="12">
      <c r="B12" s="4" t="inlineStr">
        <is>
          <t>Listes</t>
        </is>
      </c>
      <c r="C12" s="3" t="inlineStr">
        <is>
          <t>Les étapes, sources, types d'action et responsables des listes déroulantes. Modifiez-les ici.</t>
        </is>
      </c>
    </row>
    <row r="13">
      <c r="B13" s="5" t="inlineStr"/>
      <c r="C13" s="3" t="inlineStr"/>
    </row>
    <row r="14">
      <c r="B14" s="2" t="inlineStr">
        <is>
          <t>Cinq règles</t>
        </is>
      </c>
      <c r="C14" s="3" t="inlineStr"/>
    </row>
    <row r="15">
      <c r="B15" s="4" t="inlineStr">
        <is>
          <t>1</t>
        </is>
      </c>
      <c r="C15" s="3" t="inlineStr">
        <is>
          <t>Une ligne par entreprise, par contact, par affaire. Jamais deux informations dans la même cellule.</t>
        </is>
      </c>
    </row>
    <row r="16">
      <c r="B16" s="4" t="inlineStr">
        <is>
          <t>2</t>
        </is>
      </c>
      <c r="C16" s="3" t="inlineStr">
        <is>
          <t>Aucune cellule fusionnée : elles cassent les filtres, les tris et l'import dans un CRM.</t>
        </is>
      </c>
    </row>
    <row r="17">
      <c r="B17" s="4" t="inlineStr">
        <is>
          <t>3</t>
        </is>
      </c>
      <c r="C17" s="3" t="inlineStr">
        <is>
          <t>Les dates au format date (30/10/2026), jamais « fin octobre » : sinon les alertes ne marchent pas.</t>
        </is>
      </c>
    </row>
    <row r="18">
      <c r="B18" s="4" t="inlineStr">
        <is>
          <t>4</t>
        </is>
      </c>
      <c r="C18" s="3" t="inlineStr">
        <is>
          <t>Les listes déroulantes partout où elles existent : « Proposition envoyée » s'écrit d'une seule façon.</t>
        </is>
      </c>
    </row>
    <row r="19">
      <c r="B19" s="4" t="inlineStr">
        <is>
          <t>5</t>
        </is>
      </c>
      <c r="C19" s="3" t="inlineStr">
        <is>
          <t>Une seule version partagée (OneDrive, SharePoint ou Google Drive), jamais une copie par personne.</t>
        </is>
      </c>
    </row>
    <row r="20">
      <c r="B20" s="5" t="inlineStr"/>
      <c r="C20" s="3" t="inlineStr"/>
    </row>
    <row r="21">
      <c r="B21" s="4" t="inlineStr">
        <is>
          <t>Les cellules grises</t>
        </is>
      </c>
      <c r="C21" s="3" t="inlineStr">
        <is>
          <t>Elles contiennent des formules : ne tapez rien dedans.</t>
        </is>
      </c>
    </row>
    <row r="22">
      <c r="B22" s="4" t="inlineStr">
        <is>
          <t>Les lignes d'exemple</t>
        </is>
      </c>
      <c r="C22" s="3" t="inlineStr">
        <is>
          <t>Les lignes marquées « (exemple) » sont fictives : supprimez-les quand vous démarrez.</t>
        </is>
      </c>
    </row>
    <row r="23">
      <c r="B23" s="4" t="inlineStr">
        <is>
          <t>Google Sheets</t>
        </is>
      </c>
      <c r="C23" s="3" t="inlineStr">
        <is>
          <t>Dans Google Drive : Nouveau, Importer un fichier, puis ouvrir avec Google Sheets. Tout fonctionne.</t>
        </is>
      </c>
    </row>
    <row r="24">
      <c r="B24" s="4" t="inlineStr">
        <is>
          <t>RGPD</t>
        </is>
      </c>
      <c r="C24" s="3" t="inlineStr">
        <is>
          <t>Notez la source de chaque contact et son éventuelle opposition (colonnes prévues dans Contacts). La CNIL recommande de ne pas garder un prospect plus de trois ans après le dernier contact venu de lui.</t>
        </is>
      </c>
    </row>
    <row r="25">
      <c r="B25" s="5" t="inlineStr"/>
      <c r="C25" s="3" t="inlineStr"/>
    </row>
    <row r="26">
      <c r="B26" s="4" t="inlineStr">
        <is>
          <t>Le guide complet</t>
        </is>
      </c>
      <c r="C26" s="6" t="inlineStr">
        <is>
          <t>https://ethanolle.com/crm-excel/</t>
        </is>
      </c>
    </row>
    <row r="27">
      <c r="B27" s="4" t="inlineStr">
        <is>
          <t>Conçu par</t>
        </is>
      </c>
      <c r="C27" s="3" t="inlineStr">
        <is>
          <t>Ethanolle, agence partenaire de monday.com et d'Anthropic (ethanolle.com). Libre d'usage.</t>
        </is>
      </c>
    </row>
  </sheetData>
  <hyperlinks>
    <hyperlink xmlns:r="http://schemas.openxmlformats.org/officeDocument/2006/relationships" ref="C26"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30" customWidth="1" min="2" max="2"/>
    <col width="13" customWidth="1" min="3" max="3"/>
    <col width="20" customWidth="1" min="4" max="4"/>
    <col width="10" customWidth="1" min="5" max="5"/>
    <col width="16" customWidth="1" min="6" max="6"/>
    <col width="24" customWidth="1" min="7" max="7"/>
    <col width="20" customWidth="1" min="8" max="8"/>
    <col width="15" customWidth="1" min="9" max="9"/>
    <col width="14" customWidth="1" min="10" max="10"/>
  </cols>
  <sheetData>
    <row r="1" ht="32" customHeight="1">
      <c r="A1" s="7" t="inlineStr">
        <is>
          <t>ID</t>
        </is>
      </c>
      <c r="B1" s="7" t="inlineStr">
        <is>
          <t>Raison sociale</t>
        </is>
      </c>
      <c r="C1" s="7" t="inlineStr">
        <is>
          <t>SIREN</t>
        </is>
      </c>
      <c r="D1" s="7" t="inlineStr">
        <is>
          <t>Secteur</t>
        </is>
      </c>
      <c r="E1" s="7" t="inlineStr">
        <is>
          <t>Effectif</t>
        </is>
      </c>
      <c r="F1" s="7" t="inlineStr">
        <is>
          <t>Ville</t>
        </is>
      </c>
      <c r="G1" s="7" t="inlineStr">
        <is>
          <t>Site web</t>
        </is>
      </c>
      <c r="H1" s="7" t="inlineStr">
        <is>
          <t>Responsable du compte</t>
        </is>
      </c>
      <c r="I1" s="7" t="inlineStr">
        <is>
          <t>Statut</t>
        </is>
      </c>
      <c r="J1" s="7" t="inlineStr">
        <is>
          <t>Date de création</t>
        </is>
      </c>
    </row>
    <row r="2">
      <c r="A2" t="inlineStr">
        <is>
          <t>E001</t>
        </is>
      </c>
      <c r="B2" t="inlineStr">
        <is>
          <t>Atelier Morel (exemple)</t>
        </is>
      </c>
      <c r="C2" t="inlineStr"/>
      <c r="D2" t="inlineStr">
        <is>
          <t>Menuiserie</t>
        </is>
      </c>
      <c r="E2" t="n">
        <v>12</v>
      </c>
      <c r="F2" t="inlineStr">
        <is>
          <t>Nantes</t>
        </is>
      </c>
      <c r="G2" t="inlineStr"/>
      <c r="H2" t="inlineStr">
        <is>
          <t>Vous</t>
        </is>
      </c>
      <c r="I2" t="inlineStr">
        <is>
          <t>Client</t>
        </is>
      </c>
      <c r="J2" s="8" t="n">
        <v>46083</v>
      </c>
    </row>
    <row r="3">
      <c r="A3" t="inlineStr">
        <is>
          <t>E002</t>
        </is>
      </c>
      <c r="B3" t="inlineStr">
        <is>
          <t>Cabinet Lenoir (exemple)</t>
        </is>
      </c>
      <c r="C3" t="inlineStr"/>
      <c r="D3" t="inlineStr">
        <is>
          <t>Expertise comptable</t>
        </is>
      </c>
      <c r="E3" t="n">
        <v>25</v>
      </c>
      <c r="F3" t="inlineStr">
        <is>
          <t>Lyon</t>
        </is>
      </c>
      <c r="G3" t="inlineStr"/>
      <c r="H3" t="inlineStr">
        <is>
          <t>Collègue 1</t>
        </is>
      </c>
      <c r="I3" t="inlineStr">
        <is>
          <t>Prospect</t>
        </is>
      </c>
      <c r="J3" s="8" t="n">
        <v>46279</v>
      </c>
    </row>
    <row r="4">
      <c r="A4" t="inlineStr">
        <is>
          <t>E003</t>
        </is>
      </c>
      <c r="B4" t="inlineStr">
        <is>
          <t>Vertigo Studio (exemple)</t>
        </is>
      </c>
      <c r="C4" t="inlineStr"/>
      <c r="D4" t="inlineStr">
        <is>
          <t>Agence de communication</t>
        </is>
      </c>
      <c r="E4" t="n">
        <v>8</v>
      </c>
      <c r="F4" t="inlineStr">
        <is>
          <t>Bordeaux</t>
        </is>
      </c>
      <c r="G4" t="inlineStr"/>
      <c r="H4" t="inlineStr">
        <is>
          <t>Vous</t>
        </is>
      </c>
      <c r="I4" t="inlineStr">
        <is>
          <t>Prospect</t>
        </is>
      </c>
      <c r="J4" s="8" t="n">
        <v>46300</v>
      </c>
    </row>
    <row r="5">
      <c r="A5" t="inlineStr">
        <is>
          <t>E004</t>
        </is>
      </c>
      <c r="B5" t="inlineStr">
        <is>
          <t>Transports Rivière (exemple)</t>
        </is>
      </c>
      <c r="C5" t="inlineStr"/>
      <c r="D5" t="inlineStr">
        <is>
          <t>Transport</t>
        </is>
      </c>
      <c r="E5" t="n">
        <v>60</v>
      </c>
      <c r="F5" t="inlineStr">
        <is>
          <t>Lille</t>
        </is>
      </c>
      <c r="G5" t="inlineStr"/>
      <c r="H5" t="inlineStr">
        <is>
          <t>Collègue 2</t>
        </is>
      </c>
      <c r="I5" t="inlineStr">
        <is>
          <t>Client</t>
        </is>
      </c>
      <c r="J5" s="8" t="n">
        <v>45981</v>
      </c>
    </row>
    <row r="6">
      <c r="J6" s="8" t="n"/>
    </row>
    <row r="7">
      <c r="J7" s="8" t="n"/>
    </row>
    <row r="8">
      <c r="J8" s="8" t="n"/>
    </row>
    <row r="9">
      <c r="J9" s="8" t="n"/>
    </row>
    <row r="10">
      <c r="J10" s="8" t="n"/>
    </row>
    <row r="11">
      <c r="J11" s="8" t="n"/>
    </row>
    <row r="12">
      <c r="J12" s="8" t="n"/>
    </row>
    <row r="13">
      <c r="J13" s="8" t="n"/>
    </row>
    <row r="14">
      <c r="J14" s="8" t="n"/>
    </row>
    <row r="15">
      <c r="J15" s="8" t="n"/>
    </row>
    <row r="16">
      <c r="J16" s="8" t="n"/>
    </row>
    <row r="17">
      <c r="J17" s="8" t="n"/>
    </row>
    <row r="18">
      <c r="J18" s="8" t="n"/>
    </row>
    <row r="19">
      <c r="J19" s="8" t="n"/>
    </row>
    <row r="20">
      <c r="J20" s="8" t="n"/>
    </row>
    <row r="21">
      <c r="J21" s="8" t="n"/>
    </row>
    <row r="22">
      <c r="J22" s="8" t="n"/>
    </row>
    <row r="23">
      <c r="J23" s="8" t="n"/>
    </row>
    <row r="24">
      <c r="J24" s="8" t="n"/>
    </row>
    <row r="25">
      <c r="J25" s="8" t="n"/>
    </row>
    <row r="26">
      <c r="J26" s="8" t="n"/>
    </row>
    <row r="27">
      <c r="J27" s="8" t="n"/>
    </row>
    <row r="28">
      <c r="J28" s="8" t="n"/>
    </row>
    <row r="29">
      <c r="J29" s="8" t="n"/>
    </row>
    <row r="30">
      <c r="J30" s="8" t="n"/>
    </row>
    <row r="31">
      <c r="J31" s="8" t="n"/>
    </row>
    <row r="32">
      <c r="J32" s="8" t="n"/>
    </row>
    <row r="33">
      <c r="J33" s="8" t="n"/>
    </row>
    <row r="34">
      <c r="J34" s="8" t="n"/>
    </row>
    <row r="35">
      <c r="J35" s="8" t="n"/>
    </row>
    <row r="36">
      <c r="J36" s="8" t="n"/>
    </row>
    <row r="37">
      <c r="J37" s="8" t="n"/>
    </row>
    <row r="38">
      <c r="J38" s="8" t="n"/>
    </row>
    <row r="39">
      <c r="J39" s="8" t="n"/>
    </row>
    <row r="40">
      <c r="J40" s="8" t="n"/>
    </row>
    <row r="41">
      <c r="J41" s="8" t="n"/>
    </row>
    <row r="42">
      <c r="J42" s="8" t="n"/>
    </row>
    <row r="43">
      <c r="J43" s="8" t="n"/>
    </row>
    <row r="44">
      <c r="J44" s="8" t="n"/>
    </row>
    <row r="45">
      <c r="J45" s="8" t="n"/>
    </row>
    <row r="46">
      <c r="J46" s="8" t="n"/>
    </row>
    <row r="47">
      <c r="J47" s="8" t="n"/>
    </row>
    <row r="48">
      <c r="J48" s="8" t="n"/>
    </row>
    <row r="49">
      <c r="J49" s="8" t="n"/>
    </row>
    <row r="50">
      <c r="J50" s="8" t="n"/>
    </row>
    <row r="51">
      <c r="J51" s="8" t="n"/>
    </row>
    <row r="52">
      <c r="J52" s="8" t="n"/>
    </row>
    <row r="53">
      <c r="J53" s="8" t="n"/>
    </row>
    <row r="54">
      <c r="J54" s="8" t="n"/>
    </row>
    <row r="55">
      <c r="J55" s="8" t="n"/>
    </row>
    <row r="56">
      <c r="J56" s="8" t="n"/>
    </row>
    <row r="57">
      <c r="J57" s="8" t="n"/>
    </row>
    <row r="58">
      <c r="J58" s="8" t="n"/>
    </row>
    <row r="59">
      <c r="J59" s="8" t="n"/>
    </row>
    <row r="60">
      <c r="J60" s="8" t="n"/>
    </row>
    <row r="61">
      <c r="J61" s="8" t="n"/>
    </row>
    <row r="62">
      <c r="J62" s="8" t="n"/>
    </row>
    <row r="63">
      <c r="J63" s="8" t="n"/>
    </row>
    <row r="64">
      <c r="J64" s="8" t="n"/>
    </row>
    <row r="65">
      <c r="J65" s="8" t="n"/>
    </row>
    <row r="66">
      <c r="J66" s="8" t="n"/>
    </row>
    <row r="67">
      <c r="J67" s="8" t="n"/>
    </row>
    <row r="68">
      <c r="J68" s="8" t="n"/>
    </row>
    <row r="69">
      <c r="J69" s="8" t="n"/>
    </row>
    <row r="70">
      <c r="J70" s="8" t="n"/>
    </row>
    <row r="71">
      <c r="J71" s="8" t="n"/>
    </row>
    <row r="72">
      <c r="J72" s="8" t="n"/>
    </row>
    <row r="73">
      <c r="J73" s="8" t="n"/>
    </row>
    <row r="74">
      <c r="J74" s="8" t="n"/>
    </row>
    <row r="75">
      <c r="J75" s="8" t="n"/>
    </row>
    <row r="76">
      <c r="J76" s="8" t="n"/>
    </row>
    <row r="77">
      <c r="J77" s="8" t="n"/>
    </row>
    <row r="78">
      <c r="J78" s="8" t="n"/>
    </row>
    <row r="79">
      <c r="J79" s="8" t="n"/>
    </row>
    <row r="80">
      <c r="J80" s="8" t="n"/>
    </row>
    <row r="81">
      <c r="J81" s="8" t="n"/>
    </row>
    <row r="82">
      <c r="J82" s="8" t="n"/>
    </row>
    <row r="83">
      <c r="J83" s="8" t="n"/>
    </row>
    <row r="84">
      <c r="J84" s="8" t="n"/>
    </row>
    <row r="85">
      <c r="J85" s="8" t="n"/>
    </row>
    <row r="86">
      <c r="J86" s="8" t="n"/>
    </row>
    <row r="87">
      <c r="J87" s="8" t="n"/>
    </row>
    <row r="88">
      <c r="J88" s="8" t="n"/>
    </row>
    <row r="89">
      <c r="J89" s="8" t="n"/>
    </row>
    <row r="90">
      <c r="J90" s="8" t="n"/>
    </row>
    <row r="91">
      <c r="J91" s="8" t="n"/>
    </row>
    <row r="92">
      <c r="J92" s="8" t="n"/>
    </row>
    <row r="93">
      <c r="J93" s="8" t="n"/>
    </row>
    <row r="94">
      <c r="J94" s="8" t="n"/>
    </row>
    <row r="95">
      <c r="J95" s="8" t="n"/>
    </row>
    <row r="96">
      <c r="J96" s="8" t="n"/>
    </row>
    <row r="97">
      <c r="J97" s="8" t="n"/>
    </row>
    <row r="98">
      <c r="J98" s="8" t="n"/>
    </row>
    <row r="99">
      <c r="J99" s="8" t="n"/>
    </row>
    <row r="100">
      <c r="J100" s="8" t="n"/>
    </row>
    <row r="101">
      <c r="J101" s="8" t="n"/>
    </row>
    <row r="102">
      <c r="J102" s="8" t="n"/>
    </row>
    <row r="103">
      <c r="J103" s="8" t="n"/>
    </row>
    <row r="104">
      <c r="J104" s="8" t="n"/>
    </row>
    <row r="105">
      <c r="J105" s="8" t="n"/>
    </row>
    <row r="106">
      <c r="J106" s="8" t="n"/>
    </row>
    <row r="107">
      <c r="J107" s="8" t="n"/>
    </row>
    <row r="108">
      <c r="J108" s="8" t="n"/>
    </row>
    <row r="109">
      <c r="J109" s="8" t="n"/>
    </row>
    <row r="110">
      <c r="J110" s="8" t="n"/>
    </row>
    <row r="111">
      <c r="J111" s="8" t="n"/>
    </row>
    <row r="112">
      <c r="J112" s="8" t="n"/>
    </row>
    <row r="113">
      <c r="J113" s="8" t="n"/>
    </row>
    <row r="114">
      <c r="J114" s="8" t="n"/>
    </row>
    <row r="115">
      <c r="J115" s="8" t="n"/>
    </row>
    <row r="116">
      <c r="J116" s="8" t="n"/>
    </row>
    <row r="117">
      <c r="J117" s="8" t="n"/>
    </row>
    <row r="118">
      <c r="J118" s="8" t="n"/>
    </row>
    <row r="119">
      <c r="J119" s="8" t="n"/>
    </row>
    <row r="120">
      <c r="J120" s="8" t="n"/>
    </row>
    <row r="121">
      <c r="J121" s="8" t="n"/>
    </row>
    <row r="122">
      <c r="J122" s="8" t="n"/>
    </row>
    <row r="123">
      <c r="J123" s="8" t="n"/>
    </row>
    <row r="124">
      <c r="J124" s="8" t="n"/>
    </row>
    <row r="125">
      <c r="J125" s="8" t="n"/>
    </row>
    <row r="126">
      <c r="J126" s="8" t="n"/>
    </row>
    <row r="127">
      <c r="J127" s="8" t="n"/>
    </row>
    <row r="128">
      <c r="J128" s="8" t="n"/>
    </row>
    <row r="129">
      <c r="J129" s="8" t="n"/>
    </row>
    <row r="130">
      <c r="J130" s="8" t="n"/>
    </row>
    <row r="131">
      <c r="J131" s="8" t="n"/>
    </row>
    <row r="132">
      <c r="J132" s="8" t="n"/>
    </row>
    <row r="133">
      <c r="J133" s="8" t="n"/>
    </row>
    <row r="134">
      <c r="J134" s="8" t="n"/>
    </row>
    <row r="135">
      <c r="J135" s="8" t="n"/>
    </row>
    <row r="136">
      <c r="J136" s="8" t="n"/>
    </row>
    <row r="137">
      <c r="J137" s="8" t="n"/>
    </row>
    <row r="138">
      <c r="J138" s="8" t="n"/>
    </row>
    <row r="139">
      <c r="J139" s="8" t="n"/>
    </row>
    <row r="140">
      <c r="J140" s="8" t="n"/>
    </row>
    <row r="141">
      <c r="J141" s="8" t="n"/>
    </row>
    <row r="142">
      <c r="J142" s="8" t="n"/>
    </row>
    <row r="143">
      <c r="J143" s="8" t="n"/>
    </row>
    <row r="144">
      <c r="J144" s="8" t="n"/>
    </row>
    <row r="145">
      <c r="J145" s="8" t="n"/>
    </row>
    <row r="146">
      <c r="J146" s="8" t="n"/>
    </row>
    <row r="147">
      <c r="J147" s="8" t="n"/>
    </row>
    <row r="148">
      <c r="J148" s="8" t="n"/>
    </row>
    <row r="149">
      <c r="J149" s="8" t="n"/>
    </row>
    <row r="150">
      <c r="J150" s="8" t="n"/>
    </row>
    <row r="151">
      <c r="J151" s="8" t="n"/>
    </row>
    <row r="152">
      <c r="J152" s="8" t="n"/>
    </row>
    <row r="153">
      <c r="J153" s="8" t="n"/>
    </row>
    <row r="154">
      <c r="J154" s="8" t="n"/>
    </row>
    <row r="155">
      <c r="J155" s="8" t="n"/>
    </row>
    <row r="156">
      <c r="J156" s="8" t="n"/>
    </row>
    <row r="157">
      <c r="J157" s="8" t="n"/>
    </row>
    <row r="158">
      <c r="J158" s="8" t="n"/>
    </row>
    <row r="159">
      <c r="J159" s="8" t="n"/>
    </row>
    <row r="160">
      <c r="J160" s="8" t="n"/>
    </row>
    <row r="161">
      <c r="J161" s="8" t="n"/>
    </row>
    <row r="162">
      <c r="J162" s="8" t="n"/>
    </row>
    <row r="163">
      <c r="J163" s="8" t="n"/>
    </row>
    <row r="164">
      <c r="J164" s="8" t="n"/>
    </row>
    <row r="165">
      <c r="J165" s="8" t="n"/>
    </row>
    <row r="166">
      <c r="J166" s="8" t="n"/>
    </row>
    <row r="167">
      <c r="J167" s="8" t="n"/>
    </row>
    <row r="168">
      <c r="J168" s="8" t="n"/>
    </row>
    <row r="169">
      <c r="J169" s="8" t="n"/>
    </row>
    <row r="170">
      <c r="J170" s="8" t="n"/>
    </row>
    <row r="171">
      <c r="J171" s="8" t="n"/>
    </row>
    <row r="172">
      <c r="J172" s="8" t="n"/>
    </row>
    <row r="173">
      <c r="J173" s="8" t="n"/>
    </row>
    <row r="174">
      <c r="J174" s="8" t="n"/>
    </row>
    <row r="175">
      <c r="J175" s="8" t="n"/>
    </row>
    <row r="176">
      <c r="J176" s="8" t="n"/>
    </row>
    <row r="177">
      <c r="J177" s="8" t="n"/>
    </row>
    <row r="178">
      <c r="J178" s="8" t="n"/>
    </row>
    <row r="179">
      <c r="J179" s="8" t="n"/>
    </row>
    <row r="180">
      <c r="J180" s="8" t="n"/>
    </row>
    <row r="181">
      <c r="J181" s="8" t="n"/>
    </row>
    <row r="182">
      <c r="J182" s="8" t="n"/>
    </row>
    <row r="183">
      <c r="J183" s="8" t="n"/>
    </row>
    <row r="184">
      <c r="J184" s="8" t="n"/>
    </row>
    <row r="185">
      <c r="J185" s="8" t="n"/>
    </row>
    <row r="186">
      <c r="J186" s="8" t="n"/>
    </row>
    <row r="187">
      <c r="J187" s="8" t="n"/>
    </row>
    <row r="188">
      <c r="J188" s="8" t="n"/>
    </row>
    <row r="189">
      <c r="J189" s="8" t="n"/>
    </row>
    <row r="190">
      <c r="J190" s="8" t="n"/>
    </row>
    <row r="191">
      <c r="J191" s="8" t="n"/>
    </row>
    <row r="192">
      <c r="J192" s="8" t="n"/>
    </row>
    <row r="193">
      <c r="J193" s="8" t="n"/>
    </row>
    <row r="194">
      <c r="J194" s="8" t="n"/>
    </row>
    <row r="195">
      <c r="J195" s="8" t="n"/>
    </row>
    <row r="196">
      <c r="J196" s="8" t="n"/>
    </row>
    <row r="197">
      <c r="J197" s="8" t="n"/>
    </row>
    <row r="198">
      <c r="J198" s="8" t="n"/>
    </row>
    <row r="199">
      <c r="J199" s="8" t="n"/>
    </row>
    <row r="200">
      <c r="J200" s="8" t="n"/>
    </row>
    <row r="201">
      <c r="J201" s="8" t="n"/>
    </row>
    <row r="202">
      <c r="J202" s="8" t="n"/>
    </row>
    <row r="203">
      <c r="J203" s="8" t="n"/>
    </row>
    <row r="204">
      <c r="J204" s="8" t="n"/>
    </row>
    <row r="205">
      <c r="J205" s="8" t="n"/>
    </row>
    <row r="206">
      <c r="J206" s="8" t="n"/>
    </row>
    <row r="207">
      <c r="J207" s="8" t="n"/>
    </row>
    <row r="208">
      <c r="J208" s="8" t="n"/>
    </row>
    <row r="209">
      <c r="J209" s="8" t="n"/>
    </row>
    <row r="210">
      <c r="J210" s="8" t="n"/>
    </row>
    <row r="211">
      <c r="J211" s="8" t="n"/>
    </row>
    <row r="212">
      <c r="J212" s="8" t="n"/>
    </row>
    <row r="213">
      <c r="J213" s="8" t="n"/>
    </row>
    <row r="214">
      <c r="J214" s="8" t="n"/>
    </row>
    <row r="215">
      <c r="J215" s="8" t="n"/>
    </row>
    <row r="216">
      <c r="J216" s="8" t="n"/>
    </row>
    <row r="217">
      <c r="J217" s="8" t="n"/>
    </row>
    <row r="218">
      <c r="J218" s="8" t="n"/>
    </row>
    <row r="219">
      <c r="J219" s="8" t="n"/>
    </row>
    <row r="220">
      <c r="J220" s="8" t="n"/>
    </row>
    <row r="221">
      <c r="J221" s="8" t="n"/>
    </row>
    <row r="222">
      <c r="J222" s="8" t="n"/>
    </row>
    <row r="223">
      <c r="J223" s="8" t="n"/>
    </row>
    <row r="224">
      <c r="J224" s="8" t="n"/>
    </row>
    <row r="225">
      <c r="J225" s="8" t="n"/>
    </row>
    <row r="226">
      <c r="J226" s="8" t="n"/>
    </row>
    <row r="227">
      <c r="J227" s="8" t="n"/>
    </row>
    <row r="228">
      <c r="J228" s="8" t="n"/>
    </row>
    <row r="229">
      <c r="J229" s="8" t="n"/>
    </row>
    <row r="230">
      <c r="J230" s="8" t="n"/>
    </row>
    <row r="231">
      <c r="J231" s="8" t="n"/>
    </row>
    <row r="232">
      <c r="J232" s="8" t="n"/>
    </row>
    <row r="233">
      <c r="J233" s="8" t="n"/>
    </row>
    <row r="234">
      <c r="J234" s="8" t="n"/>
    </row>
    <row r="235">
      <c r="J235" s="8" t="n"/>
    </row>
    <row r="236">
      <c r="J236" s="8" t="n"/>
    </row>
    <row r="237">
      <c r="J237" s="8" t="n"/>
    </row>
    <row r="238">
      <c r="J238" s="8" t="n"/>
    </row>
    <row r="239">
      <c r="J239" s="8" t="n"/>
    </row>
    <row r="240">
      <c r="J240" s="8" t="n"/>
    </row>
    <row r="241">
      <c r="J241" s="8" t="n"/>
    </row>
    <row r="242">
      <c r="J242" s="8" t="n"/>
    </row>
    <row r="243">
      <c r="J243" s="8" t="n"/>
    </row>
    <row r="244">
      <c r="J244" s="8" t="n"/>
    </row>
    <row r="245">
      <c r="J245" s="8" t="n"/>
    </row>
    <row r="246">
      <c r="J246" s="8" t="n"/>
    </row>
    <row r="247">
      <c r="J247" s="8" t="n"/>
    </row>
    <row r="248">
      <c r="J248" s="8" t="n"/>
    </row>
    <row r="249">
      <c r="J249" s="8" t="n"/>
    </row>
    <row r="250">
      <c r="J250" s="8" t="n"/>
    </row>
    <row r="251">
      <c r="J251" s="8" t="n"/>
    </row>
    <row r="252">
      <c r="J252" s="8" t="n"/>
    </row>
    <row r="253">
      <c r="J253" s="8" t="n"/>
    </row>
    <row r="254">
      <c r="J254" s="8" t="n"/>
    </row>
    <row r="255">
      <c r="J255" s="8" t="n"/>
    </row>
    <row r="256">
      <c r="J256" s="8" t="n"/>
    </row>
    <row r="257">
      <c r="J257" s="8" t="n"/>
    </row>
    <row r="258">
      <c r="J258" s="8" t="n"/>
    </row>
    <row r="259">
      <c r="J259" s="8" t="n"/>
    </row>
    <row r="260">
      <c r="J260" s="8" t="n"/>
    </row>
    <row r="261">
      <c r="J261" s="8" t="n"/>
    </row>
    <row r="262">
      <c r="J262" s="8" t="n"/>
    </row>
    <row r="263">
      <c r="J263" s="8" t="n"/>
    </row>
    <row r="264">
      <c r="J264" s="8" t="n"/>
    </row>
    <row r="265">
      <c r="J265" s="8" t="n"/>
    </row>
    <row r="266">
      <c r="J266" s="8" t="n"/>
    </row>
    <row r="267">
      <c r="J267" s="8" t="n"/>
    </row>
    <row r="268">
      <c r="J268" s="8" t="n"/>
    </row>
    <row r="269">
      <c r="J269" s="8" t="n"/>
    </row>
    <row r="270">
      <c r="J270" s="8" t="n"/>
    </row>
    <row r="271">
      <c r="J271" s="8" t="n"/>
    </row>
    <row r="272">
      <c r="J272" s="8" t="n"/>
    </row>
    <row r="273">
      <c r="J273" s="8" t="n"/>
    </row>
    <row r="274">
      <c r="J274" s="8" t="n"/>
    </row>
    <row r="275">
      <c r="J275" s="8" t="n"/>
    </row>
    <row r="276">
      <c r="J276" s="8" t="n"/>
    </row>
    <row r="277">
      <c r="J277" s="8" t="n"/>
    </row>
    <row r="278">
      <c r="J278" s="8" t="n"/>
    </row>
    <row r="279">
      <c r="J279" s="8" t="n"/>
    </row>
    <row r="280">
      <c r="J280" s="8" t="n"/>
    </row>
    <row r="281">
      <c r="J281" s="8" t="n"/>
    </row>
    <row r="282">
      <c r="J282" s="8" t="n"/>
    </row>
    <row r="283">
      <c r="J283" s="8" t="n"/>
    </row>
    <row r="284">
      <c r="J284" s="8" t="n"/>
    </row>
    <row r="285">
      <c r="J285" s="8" t="n"/>
    </row>
    <row r="286">
      <c r="J286" s="8" t="n"/>
    </row>
    <row r="287">
      <c r="J287" s="8" t="n"/>
    </row>
    <row r="288">
      <c r="J288" s="8" t="n"/>
    </row>
    <row r="289">
      <c r="J289" s="8" t="n"/>
    </row>
    <row r="290">
      <c r="J290" s="8" t="n"/>
    </row>
    <row r="291">
      <c r="J291" s="8" t="n"/>
    </row>
    <row r="292">
      <c r="J292" s="8" t="n"/>
    </row>
    <row r="293">
      <c r="J293" s="8" t="n"/>
    </row>
    <row r="294">
      <c r="J294" s="8" t="n"/>
    </row>
    <row r="295">
      <c r="J295" s="8" t="n"/>
    </row>
    <row r="296">
      <c r="J296" s="8" t="n"/>
    </row>
    <row r="297">
      <c r="J297" s="8" t="n"/>
    </row>
    <row r="298">
      <c r="J298" s="8" t="n"/>
    </row>
    <row r="299">
      <c r="J299" s="8" t="n"/>
    </row>
    <row r="300">
      <c r="J300" s="8" t="n"/>
    </row>
    <row r="301">
      <c r="J301" s="8" t="n"/>
    </row>
    <row r="302">
      <c r="J302" s="8" t="n"/>
    </row>
    <row r="303">
      <c r="J303" s="8" t="n"/>
    </row>
    <row r="304">
      <c r="J304" s="8" t="n"/>
    </row>
    <row r="305">
      <c r="J305" s="8" t="n"/>
    </row>
    <row r="306">
      <c r="J306" s="8" t="n"/>
    </row>
    <row r="307">
      <c r="J307" s="8" t="n"/>
    </row>
    <row r="308">
      <c r="J308" s="8" t="n"/>
    </row>
    <row r="309">
      <c r="J309" s="8" t="n"/>
    </row>
    <row r="310">
      <c r="J310" s="8" t="n"/>
    </row>
    <row r="311">
      <c r="J311" s="8" t="n"/>
    </row>
    <row r="312">
      <c r="J312" s="8" t="n"/>
    </row>
    <row r="313">
      <c r="J313" s="8" t="n"/>
    </row>
    <row r="314">
      <c r="J314" s="8" t="n"/>
    </row>
    <row r="315">
      <c r="J315" s="8" t="n"/>
    </row>
    <row r="316">
      <c r="J316" s="8" t="n"/>
    </row>
    <row r="317">
      <c r="J317" s="8" t="n"/>
    </row>
    <row r="318">
      <c r="J318" s="8" t="n"/>
    </row>
    <row r="319">
      <c r="J319" s="8" t="n"/>
    </row>
    <row r="320">
      <c r="J320" s="8" t="n"/>
    </row>
    <row r="321">
      <c r="J321" s="8" t="n"/>
    </row>
    <row r="322">
      <c r="J322" s="8" t="n"/>
    </row>
    <row r="323">
      <c r="J323" s="8" t="n"/>
    </row>
    <row r="324">
      <c r="J324" s="8" t="n"/>
    </row>
    <row r="325">
      <c r="J325" s="8" t="n"/>
    </row>
    <row r="326">
      <c r="J326" s="8" t="n"/>
    </row>
    <row r="327">
      <c r="J327" s="8" t="n"/>
    </row>
    <row r="328">
      <c r="J328" s="8" t="n"/>
    </row>
    <row r="329">
      <c r="J329" s="8" t="n"/>
    </row>
    <row r="330">
      <c r="J330" s="8" t="n"/>
    </row>
    <row r="331">
      <c r="J331" s="8" t="n"/>
    </row>
    <row r="332">
      <c r="J332" s="8" t="n"/>
    </row>
    <row r="333">
      <c r="J333" s="8" t="n"/>
    </row>
    <row r="334">
      <c r="J334" s="8" t="n"/>
    </row>
    <row r="335">
      <c r="J335" s="8" t="n"/>
    </row>
    <row r="336">
      <c r="J336" s="8" t="n"/>
    </row>
    <row r="337">
      <c r="J337" s="8" t="n"/>
    </row>
    <row r="338">
      <c r="J338" s="8" t="n"/>
    </row>
    <row r="339">
      <c r="J339" s="8" t="n"/>
    </row>
    <row r="340">
      <c r="J340" s="8" t="n"/>
    </row>
    <row r="341">
      <c r="J341" s="8" t="n"/>
    </row>
    <row r="342">
      <c r="J342" s="8" t="n"/>
    </row>
    <row r="343">
      <c r="J343" s="8" t="n"/>
    </row>
    <row r="344">
      <c r="J344" s="8" t="n"/>
    </row>
    <row r="345">
      <c r="J345" s="8" t="n"/>
    </row>
    <row r="346">
      <c r="J346" s="8" t="n"/>
    </row>
    <row r="347">
      <c r="J347" s="8" t="n"/>
    </row>
    <row r="348">
      <c r="J348" s="8" t="n"/>
    </row>
    <row r="349">
      <c r="J349" s="8" t="n"/>
    </row>
    <row r="350">
      <c r="J350" s="8" t="n"/>
    </row>
    <row r="351">
      <c r="J351" s="8" t="n"/>
    </row>
    <row r="352">
      <c r="J352" s="8" t="n"/>
    </row>
    <row r="353">
      <c r="J353" s="8" t="n"/>
    </row>
    <row r="354">
      <c r="J354" s="8" t="n"/>
    </row>
    <row r="355">
      <c r="J355" s="8" t="n"/>
    </row>
    <row r="356">
      <c r="J356" s="8" t="n"/>
    </row>
    <row r="357">
      <c r="J357" s="8" t="n"/>
    </row>
    <row r="358">
      <c r="J358" s="8" t="n"/>
    </row>
    <row r="359">
      <c r="J359" s="8" t="n"/>
    </row>
    <row r="360">
      <c r="J360" s="8" t="n"/>
    </row>
    <row r="361">
      <c r="J361" s="8" t="n"/>
    </row>
    <row r="362">
      <c r="J362" s="8" t="n"/>
    </row>
    <row r="363">
      <c r="J363" s="8" t="n"/>
    </row>
    <row r="364">
      <c r="J364" s="8" t="n"/>
    </row>
    <row r="365">
      <c r="J365" s="8" t="n"/>
    </row>
    <row r="366">
      <c r="J366" s="8" t="n"/>
    </row>
    <row r="367">
      <c r="J367" s="8" t="n"/>
    </row>
    <row r="368">
      <c r="J368" s="8" t="n"/>
    </row>
    <row r="369">
      <c r="J369" s="8" t="n"/>
    </row>
    <row r="370">
      <c r="J370" s="8" t="n"/>
    </row>
    <row r="371">
      <c r="J371" s="8" t="n"/>
    </row>
    <row r="372">
      <c r="J372" s="8" t="n"/>
    </row>
    <row r="373">
      <c r="J373" s="8" t="n"/>
    </row>
    <row r="374">
      <c r="J374" s="8" t="n"/>
    </row>
    <row r="375">
      <c r="J375" s="8" t="n"/>
    </row>
    <row r="376">
      <c r="J376" s="8" t="n"/>
    </row>
    <row r="377">
      <c r="J377" s="8" t="n"/>
    </row>
    <row r="378">
      <c r="J378" s="8" t="n"/>
    </row>
    <row r="379">
      <c r="J379" s="8" t="n"/>
    </row>
    <row r="380">
      <c r="J380" s="8" t="n"/>
    </row>
    <row r="381">
      <c r="J381" s="8" t="n"/>
    </row>
    <row r="382">
      <c r="J382" s="8" t="n"/>
    </row>
    <row r="383">
      <c r="J383" s="8" t="n"/>
    </row>
    <row r="384">
      <c r="J384" s="8" t="n"/>
    </row>
    <row r="385">
      <c r="J385" s="8" t="n"/>
    </row>
    <row r="386">
      <c r="J386" s="8" t="n"/>
    </row>
    <row r="387">
      <c r="J387" s="8" t="n"/>
    </row>
    <row r="388">
      <c r="J388" s="8" t="n"/>
    </row>
    <row r="389">
      <c r="J389" s="8" t="n"/>
    </row>
    <row r="390">
      <c r="J390" s="8" t="n"/>
    </row>
    <row r="391">
      <c r="J391" s="8" t="n"/>
    </row>
    <row r="392">
      <c r="J392" s="8" t="n"/>
    </row>
    <row r="393">
      <c r="J393" s="8" t="n"/>
    </row>
    <row r="394">
      <c r="J394" s="8" t="n"/>
    </row>
    <row r="395">
      <c r="J395" s="8" t="n"/>
    </row>
    <row r="396">
      <c r="J396" s="8" t="n"/>
    </row>
    <row r="397">
      <c r="J397" s="8" t="n"/>
    </row>
    <row r="398">
      <c r="J398" s="8" t="n"/>
    </row>
    <row r="399">
      <c r="J399" s="8" t="n"/>
    </row>
    <row r="400">
      <c r="J400" s="8" t="n"/>
    </row>
    <row r="401">
      <c r="J401" s="8" t="n"/>
    </row>
    <row r="402">
      <c r="J402" s="8" t="n"/>
    </row>
    <row r="403">
      <c r="J403" s="8" t="n"/>
    </row>
    <row r="404">
      <c r="J404" s="8" t="n"/>
    </row>
    <row r="405">
      <c r="J405" s="8" t="n"/>
    </row>
    <row r="406">
      <c r="J406" s="8" t="n"/>
    </row>
    <row r="407">
      <c r="J407" s="8" t="n"/>
    </row>
    <row r="408">
      <c r="J408" s="8" t="n"/>
    </row>
    <row r="409">
      <c r="J409" s="8" t="n"/>
    </row>
    <row r="410">
      <c r="J410" s="8" t="n"/>
    </row>
    <row r="411">
      <c r="J411" s="8" t="n"/>
    </row>
    <row r="412">
      <c r="J412" s="8" t="n"/>
    </row>
    <row r="413">
      <c r="J413" s="8" t="n"/>
    </row>
    <row r="414">
      <c r="J414" s="8" t="n"/>
    </row>
    <row r="415">
      <c r="J415" s="8" t="n"/>
    </row>
    <row r="416">
      <c r="J416" s="8" t="n"/>
    </row>
    <row r="417">
      <c r="J417" s="8" t="n"/>
    </row>
    <row r="418">
      <c r="J418" s="8" t="n"/>
    </row>
    <row r="419">
      <c r="J419" s="8" t="n"/>
    </row>
    <row r="420">
      <c r="J420" s="8" t="n"/>
    </row>
    <row r="421">
      <c r="J421" s="8" t="n"/>
    </row>
    <row r="422">
      <c r="J422" s="8" t="n"/>
    </row>
    <row r="423">
      <c r="J423" s="8" t="n"/>
    </row>
    <row r="424">
      <c r="J424" s="8" t="n"/>
    </row>
    <row r="425">
      <c r="J425" s="8" t="n"/>
    </row>
    <row r="426">
      <c r="J426" s="8" t="n"/>
    </row>
    <row r="427">
      <c r="J427" s="8" t="n"/>
    </row>
    <row r="428">
      <c r="J428" s="8" t="n"/>
    </row>
    <row r="429">
      <c r="J429" s="8" t="n"/>
    </row>
    <row r="430">
      <c r="J430" s="8" t="n"/>
    </row>
    <row r="431">
      <c r="J431" s="8" t="n"/>
    </row>
    <row r="432">
      <c r="J432" s="8" t="n"/>
    </row>
    <row r="433">
      <c r="J433" s="8" t="n"/>
    </row>
    <row r="434">
      <c r="J434" s="8" t="n"/>
    </row>
    <row r="435">
      <c r="J435" s="8" t="n"/>
    </row>
    <row r="436">
      <c r="J436" s="8" t="n"/>
    </row>
    <row r="437">
      <c r="J437" s="8" t="n"/>
    </row>
    <row r="438">
      <c r="J438" s="8" t="n"/>
    </row>
    <row r="439">
      <c r="J439" s="8" t="n"/>
    </row>
    <row r="440">
      <c r="J440" s="8" t="n"/>
    </row>
    <row r="441">
      <c r="J441" s="8" t="n"/>
    </row>
    <row r="442">
      <c r="J442" s="8" t="n"/>
    </row>
    <row r="443">
      <c r="J443" s="8" t="n"/>
    </row>
    <row r="444">
      <c r="J444" s="8" t="n"/>
    </row>
    <row r="445">
      <c r="J445" s="8" t="n"/>
    </row>
    <row r="446">
      <c r="J446" s="8" t="n"/>
    </row>
    <row r="447">
      <c r="J447" s="8" t="n"/>
    </row>
    <row r="448">
      <c r="J448" s="8" t="n"/>
    </row>
    <row r="449">
      <c r="J449" s="8" t="n"/>
    </row>
    <row r="450">
      <c r="J450" s="8" t="n"/>
    </row>
    <row r="451">
      <c r="J451" s="8" t="n"/>
    </row>
    <row r="452">
      <c r="J452" s="8" t="n"/>
    </row>
    <row r="453">
      <c r="J453" s="8" t="n"/>
    </row>
    <row r="454">
      <c r="J454" s="8" t="n"/>
    </row>
    <row r="455">
      <c r="J455" s="8" t="n"/>
    </row>
    <row r="456">
      <c r="J456" s="8" t="n"/>
    </row>
    <row r="457">
      <c r="J457" s="8" t="n"/>
    </row>
    <row r="458">
      <c r="J458" s="8" t="n"/>
    </row>
    <row r="459">
      <c r="J459" s="8" t="n"/>
    </row>
    <row r="460">
      <c r="J460" s="8" t="n"/>
    </row>
    <row r="461">
      <c r="J461" s="8" t="n"/>
    </row>
    <row r="462">
      <c r="J462" s="8" t="n"/>
    </row>
    <row r="463">
      <c r="J463" s="8" t="n"/>
    </row>
    <row r="464">
      <c r="J464" s="8" t="n"/>
    </row>
    <row r="465">
      <c r="J465" s="8" t="n"/>
    </row>
    <row r="466">
      <c r="J466" s="8" t="n"/>
    </row>
    <row r="467">
      <c r="J467" s="8" t="n"/>
    </row>
    <row r="468">
      <c r="J468" s="8" t="n"/>
    </row>
    <row r="469">
      <c r="J469" s="8" t="n"/>
    </row>
    <row r="470">
      <c r="J470" s="8" t="n"/>
    </row>
    <row r="471">
      <c r="J471" s="8" t="n"/>
    </row>
    <row r="472">
      <c r="J472" s="8" t="n"/>
    </row>
    <row r="473">
      <c r="J473" s="8" t="n"/>
    </row>
    <row r="474">
      <c r="J474" s="8" t="n"/>
    </row>
    <row r="475">
      <c r="J475" s="8" t="n"/>
    </row>
    <row r="476">
      <c r="J476" s="8" t="n"/>
    </row>
    <row r="477">
      <c r="J477" s="8" t="n"/>
    </row>
    <row r="478">
      <c r="J478" s="8" t="n"/>
    </row>
    <row r="479">
      <c r="J479" s="8" t="n"/>
    </row>
    <row r="480">
      <c r="J480" s="8" t="n"/>
    </row>
    <row r="481">
      <c r="J481" s="8" t="n"/>
    </row>
    <row r="482">
      <c r="J482" s="8" t="n"/>
    </row>
    <row r="483">
      <c r="J483" s="8" t="n"/>
    </row>
    <row r="484">
      <c r="J484" s="8" t="n"/>
    </row>
    <row r="485">
      <c r="J485" s="8" t="n"/>
    </row>
    <row r="486">
      <c r="J486" s="8" t="n"/>
    </row>
    <row r="487">
      <c r="J487" s="8" t="n"/>
    </row>
    <row r="488">
      <c r="J488" s="8" t="n"/>
    </row>
    <row r="489">
      <c r="J489" s="8" t="n"/>
    </row>
    <row r="490">
      <c r="J490" s="8" t="n"/>
    </row>
    <row r="491">
      <c r="J491" s="8" t="n"/>
    </row>
    <row r="492">
      <c r="J492" s="8" t="n"/>
    </row>
    <row r="493">
      <c r="J493" s="8" t="n"/>
    </row>
    <row r="494">
      <c r="J494" s="8" t="n"/>
    </row>
    <row r="495">
      <c r="J495" s="8" t="n"/>
    </row>
    <row r="496">
      <c r="J496" s="8" t="n"/>
    </row>
    <row r="497">
      <c r="J497" s="8" t="n"/>
    </row>
    <row r="498">
      <c r="J498" s="8" t="n"/>
    </row>
    <row r="499">
      <c r="J499" s="8" t="n"/>
    </row>
    <row r="500">
      <c r="J500" s="8" t="n"/>
    </row>
    <row r="501">
      <c r="J501" s="8" t="n"/>
    </row>
  </sheetData>
  <autoFilter ref="A1:J501"/>
  <dataValidations count="2">
    <dataValidation sqref="H2:H501" showDropDown="0" showInputMessage="0" showErrorMessage="0" allowBlank="1" errorTitle="Valeur hors liste" error="Choisissez un responsable (onglet Listes)." prompt="Choisissez un responsable (onglet Listes)." type="list">
      <formula1>=L_Responsables</formula1>
    </dataValidation>
    <dataValidation sqref="I2:I501" showDropDown="0" showInputMessage="0" showErrorMessage="0" allowBlank="1" errorTitle="Valeur hors liste" error="Choisissez un statut (onglet Listes)." prompt="Choisissez un statut (onglet Listes)." type="list">
      <formula1>=L_Statuts</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14" customWidth="1" min="2" max="2"/>
    <col width="16" customWidth="1" min="3" max="3"/>
    <col width="13" customWidth="1" min="4" max="4"/>
    <col width="28" customWidth="1" min="5" max="5"/>
    <col width="22" customWidth="1" min="6" max="6"/>
    <col width="28" customWidth="1" min="7" max="7"/>
    <col width="16" customWidth="1" min="8" max="8"/>
    <col width="16" customWidth="1" min="9" max="9"/>
    <col width="15" customWidth="1" min="10" max="10"/>
    <col width="12" customWidth="1" min="11" max="11"/>
    <col width="15" customWidth="1" min="12" max="12"/>
  </cols>
  <sheetData>
    <row r="1" ht="32" customHeight="1">
      <c r="A1" s="7" t="inlineStr">
        <is>
          <t>ID</t>
        </is>
      </c>
      <c r="B1" s="7" t="inlineStr">
        <is>
          <t>Prénom</t>
        </is>
      </c>
      <c r="C1" s="7" t="inlineStr">
        <is>
          <t>Nom</t>
        </is>
      </c>
      <c r="D1" s="7" t="inlineStr">
        <is>
          <t>ID entreprise</t>
        </is>
      </c>
      <c r="E1" s="7" t="inlineStr">
        <is>
          <t>Entreprise</t>
        </is>
      </c>
      <c r="F1" s="7" t="inlineStr">
        <is>
          <t>Fonction</t>
        </is>
      </c>
      <c r="G1" s="7" t="inlineStr">
        <is>
          <t>E-mail</t>
        </is>
      </c>
      <c r="H1" s="7" t="inlineStr">
        <is>
          <t>Téléphone</t>
        </is>
      </c>
      <c r="I1" s="7" t="inlineStr">
        <is>
          <t>Source</t>
        </is>
      </c>
      <c r="J1" s="7" t="inlineStr">
        <is>
          <t>Date de collecte</t>
        </is>
      </c>
      <c r="K1" s="7" t="inlineStr">
        <is>
          <t>Opposition</t>
        </is>
      </c>
      <c r="L1" s="7" t="inlineStr">
        <is>
          <t>Dernier échange</t>
        </is>
      </c>
    </row>
    <row r="2">
      <c r="A2" t="inlineStr">
        <is>
          <t>C001</t>
        </is>
      </c>
      <c r="B2" t="inlineStr">
        <is>
          <t>Julie</t>
        </is>
      </c>
      <c r="C2" t="inlineStr">
        <is>
          <t>Morel</t>
        </is>
      </c>
      <c r="D2" t="inlineStr">
        <is>
          <t>E001</t>
        </is>
      </c>
      <c r="E2" s="9">
        <f>IF(D2="","",IFERROR(INDEX(Entreprises!$B$2:$B$501,MATCH(D2,Entreprises!$A$2:$A$501,0)),"ID inconnu"))</f>
        <v/>
      </c>
      <c r="F2" t="inlineStr">
        <is>
          <t>Gérante</t>
        </is>
      </c>
      <c r="G2" t="inlineStr"/>
      <c r="H2" t="inlineStr"/>
      <c r="I2" t="inlineStr">
        <is>
          <t>Recommandation</t>
        </is>
      </c>
      <c r="J2" s="8" t="n">
        <v>46083</v>
      </c>
      <c r="K2" t="inlineStr">
        <is>
          <t>Non</t>
        </is>
      </c>
      <c r="L2" s="8" t="n">
        <v>46307</v>
      </c>
    </row>
    <row r="3">
      <c r="A3" t="inlineStr">
        <is>
          <t>C002</t>
        </is>
      </c>
      <c r="B3" t="inlineStr">
        <is>
          <t>Karim</t>
        </is>
      </c>
      <c r="C3" t="inlineStr">
        <is>
          <t>Benali</t>
        </is>
      </c>
      <c r="D3" t="inlineStr">
        <is>
          <t>E002</t>
        </is>
      </c>
      <c r="E3" s="9">
        <f>IF(D3="","",IFERROR(INDEX(Entreprises!$B$2:$B$501,MATCH(D3,Entreprises!$A$2:$A$501,0)),"ID inconnu"))</f>
        <v/>
      </c>
      <c r="F3" t="inlineStr">
        <is>
          <t>Associé</t>
        </is>
      </c>
      <c r="G3" t="inlineStr"/>
      <c r="H3" t="inlineStr"/>
      <c r="I3" t="inlineStr">
        <is>
          <t>Site web</t>
        </is>
      </c>
      <c r="J3" s="8" t="n">
        <v>46279</v>
      </c>
      <c r="K3" t="inlineStr">
        <is>
          <t>Non</t>
        </is>
      </c>
      <c r="L3" s="8" t="n">
        <v>46315</v>
      </c>
    </row>
    <row r="4">
      <c r="A4" t="inlineStr">
        <is>
          <t>C003</t>
        </is>
      </c>
      <c r="B4" t="inlineStr">
        <is>
          <t>Sophie</t>
        </is>
      </c>
      <c r="C4" t="inlineStr">
        <is>
          <t>Garnier</t>
        </is>
      </c>
      <c r="D4" t="inlineStr">
        <is>
          <t>E002</t>
        </is>
      </c>
      <c r="E4" s="9">
        <f>IF(D4="","",IFERROR(INDEX(Entreprises!$B$2:$B$501,MATCH(D4,Entreprises!$A$2:$A$501,0)),"ID inconnu"))</f>
        <v/>
      </c>
      <c r="F4" t="inlineStr">
        <is>
          <t>Office manager</t>
        </is>
      </c>
      <c r="G4" t="inlineStr"/>
      <c r="H4" t="inlineStr"/>
      <c r="I4" t="inlineStr">
        <is>
          <t>Site web</t>
        </is>
      </c>
      <c r="J4" s="8" t="n">
        <v>46279</v>
      </c>
      <c r="K4" t="inlineStr">
        <is>
          <t>Non</t>
        </is>
      </c>
      <c r="L4" s="8" t="n">
        <v>46297</v>
      </c>
    </row>
    <row r="5">
      <c r="A5" t="inlineStr">
        <is>
          <t>C004</t>
        </is>
      </c>
      <c r="B5" t="inlineStr">
        <is>
          <t>Thomas</t>
        </is>
      </c>
      <c r="C5" t="inlineStr">
        <is>
          <t>Petit</t>
        </is>
      </c>
      <c r="D5" t="inlineStr">
        <is>
          <t>E003</t>
        </is>
      </c>
      <c r="E5" s="9">
        <f>IF(D5="","",IFERROR(INDEX(Entreprises!$B$2:$B$501,MATCH(D5,Entreprises!$A$2:$A$501,0)),"ID inconnu"))</f>
        <v/>
      </c>
      <c r="F5" t="inlineStr">
        <is>
          <t>Fondateur</t>
        </is>
      </c>
      <c r="G5" t="inlineStr"/>
      <c r="H5" t="inlineStr"/>
      <c r="I5" t="inlineStr">
        <is>
          <t>LinkedIn</t>
        </is>
      </c>
      <c r="J5" s="8" t="n">
        <v>46300</v>
      </c>
      <c r="K5" t="inlineStr">
        <is>
          <t>Non</t>
        </is>
      </c>
      <c r="L5" s="8" t="n">
        <v>46317</v>
      </c>
    </row>
    <row r="6">
      <c r="A6" t="inlineStr">
        <is>
          <t>C005</t>
        </is>
      </c>
      <c r="B6" t="inlineStr">
        <is>
          <t>Nadia</t>
        </is>
      </c>
      <c r="C6" t="inlineStr">
        <is>
          <t>Roux</t>
        </is>
      </c>
      <c r="D6" t="inlineStr">
        <is>
          <t>E004</t>
        </is>
      </c>
      <c r="E6" s="9">
        <f>IF(D6="","",IFERROR(INDEX(Entreprises!$B$2:$B$501,MATCH(D6,Entreprises!$A$2:$A$501,0)),"ID inconnu"))</f>
        <v/>
      </c>
      <c r="F6" t="inlineStr">
        <is>
          <t>Directrice commerciale</t>
        </is>
      </c>
      <c r="G6" t="inlineStr"/>
      <c r="H6" t="inlineStr"/>
      <c r="I6" t="inlineStr">
        <is>
          <t>Salon</t>
        </is>
      </c>
      <c r="J6" s="8" t="n">
        <v>45981</v>
      </c>
      <c r="K6" t="inlineStr">
        <is>
          <t>Non</t>
        </is>
      </c>
      <c r="L6" s="8" t="n">
        <v>46295</v>
      </c>
    </row>
    <row r="7">
      <c r="E7" s="9">
        <f>IF(D7="","",IFERROR(INDEX(Entreprises!$B$2:$B$501,MATCH(D7,Entreprises!$A$2:$A$501,0)),"ID inconnu"))</f>
        <v/>
      </c>
      <c r="J7" s="8" t="n"/>
      <c r="L7" s="8" t="n"/>
    </row>
    <row r="8">
      <c r="E8" s="9">
        <f>IF(D8="","",IFERROR(INDEX(Entreprises!$B$2:$B$501,MATCH(D8,Entreprises!$A$2:$A$501,0)),"ID inconnu"))</f>
        <v/>
      </c>
      <c r="J8" s="8" t="n"/>
      <c r="L8" s="8" t="n"/>
    </row>
    <row r="9">
      <c r="E9" s="9">
        <f>IF(D9="","",IFERROR(INDEX(Entreprises!$B$2:$B$501,MATCH(D9,Entreprises!$A$2:$A$501,0)),"ID inconnu"))</f>
        <v/>
      </c>
      <c r="J9" s="8" t="n"/>
      <c r="L9" s="8" t="n"/>
    </row>
    <row r="10">
      <c r="E10" s="9">
        <f>IF(D10="","",IFERROR(INDEX(Entreprises!$B$2:$B$501,MATCH(D10,Entreprises!$A$2:$A$501,0)),"ID inconnu"))</f>
        <v/>
      </c>
      <c r="J10" s="8" t="n"/>
      <c r="L10" s="8" t="n"/>
    </row>
    <row r="11">
      <c r="E11" s="9">
        <f>IF(D11="","",IFERROR(INDEX(Entreprises!$B$2:$B$501,MATCH(D11,Entreprises!$A$2:$A$501,0)),"ID inconnu"))</f>
        <v/>
      </c>
      <c r="J11" s="8" t="n"/>
      <c r="L11" s="8" t="n"/>
    </row>
    <row r="12">
      <c r="E12" s="9">
        <f>IF(D12="","",IFERROR(INDEX(Entreprises!$B$2:$B$501,MATCH(D12,Entreprises!$A$2:$A$501,0)),"ID inconnu"))</f>
        <v/>
      </c>
      <c r="J12" s="8" t="n"/>
      <c r="L12" s="8" t="n"/>
    </row>
    <row r="13">
      <c r="E13" s="9">
        <f>IF(D13="","",IFERROR(INDEX(Entreprises!$B$2:$B$501,MATCH(D13,Entreprises!$A$2:$A$501,0)),"ID inconnu"))</f>
        <v/>
      </c>
      <c r="J13" s="8" t="n"/>
      <c r="L13" s="8" t="n"/>
    </row>
    <row r="14">
      <c r="E14" s="9">
        <f>IF(D14="","",IFERROR(INDEX(Entreprises!$B$2:$B$501,MATCH(D14,Entreprises!$A$2:$A$501,0)),"ID inconnu"))</f>
        <v/>
      </c>
      <c r="J14" s="8" t="n"/>
      <c r="L14" s="8" t="n"/>
    </row>
    <row r="15">
      <c r="E15" s="9">
        <f>IF(D15="","",IFERROR(INDEX(Entreprises!$B$2:$B$501,MATCH(D15,Entreprises!$A$2:$A$501,0)),"ID inconnu"))</f>
        <v/>
      </c>
      <c r="J15" s="8" t="n"/>
      <c r="L15" s="8" t="n"/>
    </row>
    <row r="16">
      <c r="E16" s="9">
        <f>IF(D16="","",IFERROR(INDEX(Entreprises!$B$2:$B$501,MATCH(D16,Entreprises!$A$2:$A$501,0)),"ID inconnu"))</f>
        <v/>
      </c>
      <c r="J16" s="8" t="n"/>
      <c r="L16" s="8" t="n"/>
    </row>
    <row r="17">
      <c r="E17" s="9">
        <f>IF(D17="","",IFERROR(INDEX(Entreprises!$B$2:$B$501,MATCH(D17,Entreprises!$A$2:$A$501,0)),"ID inconnu"))</f>
        <v/>
      </c>
      <c r="J17" s="8" t="n"/>
      <c r="L17" s="8" t="n"/>
    </row>
    <row r="18">
      <c r="E18" s="9">
        <f>IF(D18="","",IFERROR(INDEX(Entreprises!$B$2:$B$501,MATCH(D18,Entreprises!$A$2:$A$501,0)),"ID inconnu"))</f>
        <v/>
      </c>
      <c r="J18" s="8" t="n"/>
      <c r="L18" s="8" t="n"/>
    </row>
    <row r="19">
      <c r="E19" s="9">
        <f>IF(D19="","",IFERROR(INDEX(Entreprises!$B$2:$B$501,MATCH(D19,Entreprises!$A$2:$A$501,0)),"ID inconnu"))</f>
        <v/>
      </c>
      <c r="J19" s="8" t="n"/>
      <c r="L19" s="8" t="n"/>
    </row>
    <row r="20">
      <c r="E20" s="9">
        <f>IF(D20="","",IFERROR(INDEX(Entreprises!$B$2:$B$501,MATCH(D20,Entreprises!$A$2:$A$501,0)),"ID inconnu"))</f>
        <v/>
      </c>
      <c r="J20" s="8" t="n"/>
      <c r="L20" s="8" t="n"/>
    </row>
    <row r="21">
      <c r="E21" s="9">
        <f>IF(D21="","",IFERROR(INDEX(Entreprises!$B$2:$B$501,MATCH(D21,Entreprises!$A$2:$A$501,0)),"ID inconnu"))</f>
        <v/>
      </c>
      <c r="J21" s="8" t="n"/>
      <c r="L21" s="8" t="n"/>
    </row>
    <row r="22">
      <c r="E22" s="9">
        <f>IF(D22="","",IFERROR(INDEX(Entreprises!$B$2:$B$501,MATCH(D22,Entreprises!$A$2:$A$501,0)),"ID inconnu"))</f>
        <v/>
      </c>
      <c r="J22" s="8" t="n"/>
      <c r="L22" s="8" t="n"/>
    </row>
    <row r="23">
      <c r="E23" s="9">
        <f>IF(D23="","",IFERROR(INDEX(Entreprises!$B$2:$B$501,MATCH(D23,Entreprises!$A$2:$A$501,0)),"ID inconnu"))</f>
        <v/>
      </c>
      <c r="J23" s="8" t="n"/>
      <c r="L23" s="8" t="n"/>
    </row>
    <row r="24">
      <c r="E24" s="9">
        <f>IF(D24="","",IFERROR(INDEX(Entreprises!$B$2:$B$501,MATCH(D24,Entreprises!$A$2:$A$501,0)),"ID inconnu"))</f>
        <v/>
      </c>
      <c r="J24" s="8" t="n"/>
      <c r="L24" s="8" t="n"/>
    </row>
    <row r="25">
      <c r="E25" s="9">
        <f>IF(D25="","",IFERROR(INDEX(Entreprises!$B$2:$B$501,MATCH(D25,Entreprises!$A$2:$A$501,0)),"ID inconnu"))</f>
        <v/>
      </c>
      <c r="J25" s="8" t="n"/>
      <c r="L25" s="8" t="n"/>
    </row>
    <row r="26">
      <c r="E26" s="9">
        <f>IF(D26="","",IFERROR(INDEX(Entreprises!$B$2:$B$501,MATCH(D26,Entreprises!$A$2:$A$501,0)),"ID inconnu"))</f>
        <v/>
      </c>
      <c r="J26" s="8" t="n"/>
      <c r="L26" s="8" t="n"/>
    </row>
    <row r="27">
      <c r="E27" s="9">
        <f>IF(D27="","",IFERROR(INDEX(Entreprises!$B$2:$B$501,MATCH(D27,Entreprises!$A$2:$A$501,0)),"ID inconnu"))</f>
        <v/>
      </c>
      <c r="J27" s="8" t="n"/>
      <c r="L27" s="8" t="n"/>
    </row>
    <row r="28">
      <c r="E28" s="9">
        <f>IF(D28="","",IFERROR(INDEX(Entreprises!$B$2:$B$501,MATCH(D28,Entreprises!$A$2:$A$501,0)),"ID inconnu"))</f>
        <v/>
      </c>
      <c r="J28" s="8" t="n"/>
      <c r="L28" s="8" t="n"/>
    </row>
    <row r="29">
      <c r="E29" s="9">
        <f>IF(D29="","",IFERROR(INDEX(Entreprises!$B$2:$B$501,MATCH(D29,Entreprises!$A$2:$A$501,0)),"ID inconnu"))</f>
        <v/>
      </c>
      <c r="J29" s="8" t="n"/>
      <c r="L29" s="8" t="n"/>
    </row>
    <row r="30">
      <c r="E30" s="9">
        <f>IF(D30="","",IFERROR(INDEX(Entreprises!$B$2:$B$501,MATCH(D30,Entreprises!$A$2:$A$501,0)),"ID inconnu"))</f>
        <v/>
      </c>
      <c r="J30" s="8" t="n"/>
      <c r="L30" s="8" t="n"/>
    </row>
    <row r="31">
      <c r="E31" s="9">
        <f>IF(D31="","",IFERROR(INDEX(Entreprises!$B$2:$B$501,MATCH(D31,Entreprises!$A$2:$A$501,0)),"ID inconnu"))</f>
        <v/>
      </c>
      <c r="J31" s="8" t="n"/>
      <c r="L31" s="8" t="n"/>
    </row>
    <row r="32">
      <c r="E32" s="9">
        <f>IF(D32="","",IFERROR(INDEX(Entreprises!$B$2:$B$501,MATCH(D32,Entreprises!$A$2:$A$501,0)),"ID inconnu"))</f>
        <v/>
      </c>
      <c r="J32" s="8" t="n"/>
      <c r="L32" s="8" t="n"/>
    </row>
    <row r="33">
      <c r="E33" s="9">
        <f>IF(D33="","",IFERROR(INDEX(Entreprises!$B$2:$B$501,MATCH(D33,Entreprises!$A$2:$A$501,0)),"ID inconnu"))</f>
        <v/>
      </c>
      <c r="J33" s="8" t="n"/>
      <c r="L33" s="8" t="n"/>
    </row>
    <row r="34">
      <c r="E34" s="9">
        <f>IF(D34="","",IFERROR(INDEX(Entreprises!$B$2:$B$501,MATCH(D34,Entreprises!$A$2:$A$501,0)),"ID inconnu"))</f>
        <v/>
      </c>
      <c r="J34" s="8" t="n"/>
      <c r="L34" s="8" t="n"/>
    </row>
    <row r="35">
      <c r="E35" s="9">
        <f>IF(D35="","",IFERROR(INDEX(Entreprises!$B$2:$B$501,MATCH(D35,Entreprises!$A$2:$A$501,0)),"ID inconnu"))</f>
        <v/>
      </c>
      <c r="J35" s="8" t="n"/>
      <c r="L35" s="8" t="n"/>
    </row>
    <row r="36">
      <c r="E36" s="9">
        <f>IF(D36="","",IFERROR(INDEX(Entreprises!$B$2:$B$501,MATCH(D36,Entreprises!$A$2:$A$501,0)),"ID inconnu"))</f>
        <v/>
      </c>
      <c r="J36" s="8" t="n"/>
      <c r="L36" s="8" t="n"/>
    </row>
    <row r="37">
      <c r="E37" s="9">
        <f>IF(D37="","",IFERROR(INDEX(Entreprises!$B$2:$B$501,MATCH(D37,Entreprises!$A$2:$A$501,0)),"ID inconnu"))</f>
        <v/>
      </c>
      <c r="J37" s="8" t="n"/>
      <c r="L37" s="8" t="n"/>
    </row>
    <row r="38">
      <c r="E38" s="9">
        <f>IF(D38="","",IFERROR(INDEX(Entreprises!$B$2:$B$501,MATCH(D38,Entreprises!$A$2:$A$501,0)),"ID inconnu"))</f>
        <v/>
      </c>
      <c r="J38" s="8" t="n"/>
      <c r="L38" s="8" t="n"/>
    </row>
    <row r="39">
      <c r="E39" s="9">
        <f>IF(D39="","",IFERROR(INDEX(Entreprises!$B$2:$B$501,MATCH(D39,Entreprises!$A$2:$A$501,0)),"ID inconnu"))</f>
        <v/>
      </c>
      <c r="J39" s="8" t="n"/>
      <c r="L39" s="8" t="n"/>
    </row>
    <row r="40">
      <c r="E40" s="9">
        <f>IF(D40="","",IFERROR(INDEX(Entreprises!$B$2:$B$501,MATCH(D40,Entreprises!$A$2:$A$501,0)),"ID inconnu"))</f>
        <v/>
      </c>
      <c r="J40" s="8" t="n"/>
      <c r="L40" s="8" t="n"/>
    </row>
    <row r="41">
      <c r="E41" s="9">
        <f>IF(D41="","",IFERROR(INDEX(Entreprises!$B$2:$B$501,MATCH(D41,Entreprises!$A$2:$A$501,0)),"ID inconnu"))</f>
        <v/>
      </c>
      <c r="J41" s="8" t="n"/>
      <c r="L41" s="8" t="n"/>
    </row>
    <row r="42">
      <c r="E42" s="9">
        <f>IF(D42="","",IFERROR(INDEX(Entreprises!$B$2:$B$501,MATCH(D42,Entreprises!$A$2:$A$501,0)),"ID inconnu"))</f>
        <v/>
      </c>
      <c r="J42" s="8" t="n"/>
      <c r="L42" s="8" t="n"/>
    </row>
    <row r="43">
      <c r="E43" s="9">
        <f>IF(D43="","",IFERROR(INDEX(Entreprises!$B$2:$B$501,MATCH(D43,Entreprises!$A$2:$A$501,0)),"ID inconnu"))</f>
        <v/>
      </c>
      <c r="J43" s="8" t="n"/>
      <c r="L43" s="8" t="n"/>
    </row>
    <row r="44">
      <c r="E44" s="9">
        <f>IF(D44="","",IFERROR(INDEX(Entreprises!$B$2:$B$501,MATCH(D44,Entreprises!$A$2:$A$501,0)),"ID inconnu"))</f>
        <v/>
      </c>
      <c r="J44" s="8" t="n"/>
      <c r="L44" s="8" t="n"/>
    </row>
    <row r="45">
      <c r="E45" s="9">
        <f>IF(D45="","",IFERROR(INDEX(Entreprises!$B$2:$B$501,MATCH(D45,Entreprises!$A$2:$A$501,0)),"ID inconnu"))</f>
        <v/>
      </c>
      <c r="J45" s="8" t="n"/>
      <c r="L45" s="8" t="n"/>
    </row>
    <row r="46">
      <c r="E46" s="9">
        <f>IF(D46="","",IFERROR(INDEX(Entreprises!$B$2:$B$501,MATCH(D46,Entreprises!$A$2:$A$501,0)),"ID inconnu"))</f>
        <v/>
      </c>
      <c r="J46" s="8" t="n"/>
      <c r="L46" s="8" t="n"/>
    </row>
    <row r="47">
      <c r="E47" s="9">
        <f>IF(D47="","",IFERROR(INDEX(Entreprises!$B$2:$B$501,MATCH(D47,Entreprises!$A$2:$A$501,0)),"ID inconnu"))</f>
        <v/>
      </c>
      <c r="J47" s="8" t="n"/>
      <c r="L47" s="8" t="n"/>
    </row>
    <row r="48">
      <c r="E48" s="9">
        <f>IF(D48="","",IFERROR(INDEX(Entreprises!$B$2:$B$501,MATCH(D48,Entreprises!$A$2:$A$501,0)),"ID inconnu"))</f>
        <v/>
      </c>
      <c r="J48" s="8" t="n"/>
      <c r="L48" s="8" t="n"/>
    </row>
    <row r="49">
      <c r="E49" s="9">
        <f>IF(D49="","",IFERROR(INDEX(Entreprises!$B$2:$B$501,MATCH(D49,Entreprises!$A$2:$A$501,0)),"ID inconnu"))</f>
        <v/>
      </c>
      <c r="J49" s="8" t="n"/>
      <c r="L49" s="8" t="n"/>
    </row>
    <row r="50">
      <c r="E50" s="9">
        <f>IF(D50="","",IFERROR(INDEX(Entreprises!$B$2:$B$501,MATCH(D50,Entreprises!$A$2:$A$501,0)),"ID inconnu"))</f>
        <v/>
      </c>
      <c r="J50" s="8" t="n"/>
      <c r="L50" s="8" t="n"/>
    </row>
    <row r="51">
      <c r="E51" s="9">
        <f>IF(D51="","",IFERROR(INDEX(Entreprises!$B$2:$B$501,MATCH(D51,Entreprises!$A$2:$A$501,0)),"ID inconnu"))</f>
        <v/>
      </c>
      <c r="J51" s="8" t="n"/>
      <c r="L51" s="8" t="n"/>
    </row>
    <row r="52">
      <c r="E52" s="9">
        <f>IF(D52="","",IFERROR(INDEX(Entreprises!$B$2:$B$501,MATCH(D52,Entreprises!$A$2:$A$501,0)),"ID inconnu"))</f>
        <v/>
      </c>
      <c r="J52" s="8" t="n"/>
      <c r="L52" s="8" t="n"/>
    </row>
    <row r="53">
      <c r="E53" s="9">
        <f>IF(D53="","",IFERROR(INDEX(Entreprises!$B$2:$B$501,MATCH(D53,Entreprises!$A$2:$A$501,0)),"ID inconnu"))</f>
        <v/>
      </c>
      <c r="J53" s="8" t="n"/>
      <c r="L53" s="8" t="n"/>
    </row>
    <row r="54">
      <c r="E54" s="9">
        <f>IF(D54="","",IFERROR(INDEX(Entreprises!$B$2:$B$501,MATCH(D54,Entreprises!$A$2:$A$501,0)),"ID inconnu"))</f>
        <v/>
      </c>
      <c r="J54" s="8" t="n"/>
      <c r="L54" s="8" t="n"/>
    </row>
    <row r="55">
      <c r="E55" s="9">
        <f>IF(D55="","",IFERROR(INDEX(Entreprises!$B$2:$B$501,MATCH(D55,Entreprises!$A$2:$A$501,0)),"ID inconnu"))</f>
        <v/>
      </c>
      <c r="J55" s="8" t="n"/>
      <c r="L55" s="8" t="n"/>
    </row>
    <row r="56">
      <c r="E56" s="9">
        <f>IF(D56="","",IFERROR(INDEX(Entreprises!$B$2:$B$501,MATCH(D56,Entreprises!$A$2:$A$501,0)),"ID inconnu"))</f>
        <v/>
      </c>
      <c r="J56" s="8" t="n"/>
      <c r="L56" s="8" t="n"/>
    </row>
    <row r="57">
      <c r="E57" s="9">
        <f>IF(D57="","",IFERROR(INDEX(Entreprises!$B$2:$B$501,MATCH(D57,Entreprises!$A$2:$A$501,0)),"ID inconnu"))</f>
        <v/>
      </c>
      <c r="J57" s="8" t="n"/>
      <c r="L57" s="8" t="n"/>
    </row>
    <row r="58">
      <c r="E58" s="9">
        <f>IF(D58="","",IFERROR(INDEX(Entreprises!$B$2:$B$501,MATCH(D58,Entreprises!$A$2:$A$501,0)),"ID inconnu"))</f>
        <v/>
      </c>
      <c r="J58" s="8" t="n"/>
      <c r="L58" s="8" t="n"/>
    </row>
    <row r="59">
      <c r="E59" s="9">
        <f>IF(D59="","",IFERROR(INDEX(Entreprises!$B$2:$B$501,MATCH(D59,Entreprises!$A$2:$A$501,0)),"ID inconnu"))</f>
        <v/>
      </c>
      <c r="J59" s="8" t="n"/>
      <c r="L59" s="8" t="n"/>
    </row>
    <row r="60">
      <c r="E60" s="9">
        <f>IF(D60="","",IFERROR(INDEX(Entreprises!$B$2:$B$501,MATCH(D60,Entreprises!$A$2:$A$501,0)),"ID inconnu"))</f>
        <v/>
      </c>
      <c r="J60" s="8" t="n"/>
      <c r="L60" s="8" t="n"/>
    </row>
    <row r="61">
      <c r="E61" s="9">
        <f>IF(D61="","",IFERROR(INDEX(Entreprises!$B$2:$B$501,MATCH(D61,Entreprises!$A$2:$A$501,0)),"ID inconnu"))</f>
        <v/>
      </c>
      <c r="J61" s="8" t="n"/>
      <c r="L61" s="8" t="n"/>
    </row>
    <row r="62">
      <c r="E62" s="9">
        <f>IF(D62="","",IFERROR(INDEX(Entreprises!$B$2:$B$501,MATCH(D62,Entreprises!$A$2:$A$501,0)),"ID inconnu"))</f>
        <v/>
      </c>
      <c r="J62" s="8" t="n"/>
      <c r="L62" s="8" t="n"/>
    </row>
    <row r="63">
      <c r="E63" s="9">
        <f>IF(D63="","",IFERROR(INDEX(Entreprises!$B$2:$B$501,MATCH(D63,Entreprises!$A$2:$A$501,0)),"ID inconnu"))</f>
        <v/>
      </c>
      <c r="J63" s="8" t="n"/>
      <c r="L63" s="8" t="n"/>
    </row>
    <row r="64">
      <c r="E64" s="9">
        <f>IF(D64="","",IFERROR(INDEX(Entreprises!$B$2:$B$501,MATCH(D64,Entreprises!$A$2:$A$501,0)),"ID inconnu"))</f>
        <v/>
      </c>
      <c r="J64" s="8" t="n"/>
      <c r="L64" s="8" t="n"/>
    </row>
    <row r="65">
      <c r="E65" s="9">
        <f>IF(D65="","",IFERROR(INDEX(Entreprises!$B$2:$B$501,MATCH(D65,Entreprises!$A$2:$A$501,0)),"ID inconnu"))</f>
        <v/>
      </c>
      <c r="J65" s="8" t="n"/>
      <c r="L65" s="8" t="n"/>
    </row>
    <row r="66">
      <c r="E66" s="9">
        <f>IF(D66="","",IFERROR(INDEX(Entreprises!$B$2:$B$501,MATCH(D66,Entreprises!$A$2:$A$501,0)),"ID inconnu"))</f>
        <v/>
      </c>
      <c r="J66" s="8" t="n"/>
      <c r="L66" s="8" t="n"/>
    </row>
    <row r="67">
      <c r="E67" s="9">
        <f>IF(D67="","",IFERROR(INDEX(Entreprises!$B$2:$B$501,MATCH(D67,Entreprises!$A$2:$A$501,0)),"ID inconnu"))</f>
        <v/>
      </c>
      <c r="J67" s="8" t="n"/>
      <c r="L67" s="8" t="n"/>
    </row>
    <row r="68">
      <c r="E68" s="9">
        <f>IF(D68="","",IFERROR(INDEX(Entreprises!$B$2:$B$501,MATCH(D68,Entreprises!$A$2:$A$501,0)),"ID inconnu"))</f>
        <v/>
      </c>
      <c r="J68" s="8" t="n"/>
      <c r="L68" s="8" t="n"/>
    </row>
    <row r="69">
      <c r="E69" s="9">
        <f>IF(D69="","",IFERROR(INDEX(Entreprises!$B$2:$B$501,MATCH(D69,Entreprises!$A$2:$A$501,0)),"ID inconnu"))</f>
        <v/>
      </c>
      <c r="J69" s="8" t="n"/>
      <c r="L69" s="8" t="n"/>
    </row>
    <row r="70">
      <c r="E70" s="9">
        <f>IF(D70="","",IFERROR(INDEX(Entreprises!$B$2:$B$501,MATCH(D70,Entreprises!$A$2:$A$501,0)),"ID inconnu"))</f>
        <v/>
      </c>
      <c r="J70" s="8" t="n"/>
      <c r="L70" s="8" t="n"/>
    </row>
    <row r="71">
      <c r="E71" s="9">
        <f>IF(D71="","",IFERROR(INDEX(Entreprises!$B$2:$B$501,MATCH(D71,Entreprises!$A$2:$A$501,0)),"ID inconnu"))</f>
        <v/>
      </c>
      <c r="J71" s="8" t="n"/>
      <c r="L71" s="8" t="n"/>
    </row>
    <row r="72">
      <c r="E72" s="9">
        <f>IF(D72="","",IFERROR(INDEX(Entreprises!$B$2:$B$501,MATCH(D72,Entreprises!$A$2:$A$501,0)),"ID inconnu"))</f>
        <v/>
      </c>
      <c r="J72" s="8" t="n"/>
      <c r="L72" s="8" t="n"/>
    </row>
    <row r="73">
      <c r="E73" s="9">
        <f>IF(D73="","",IFERROR(INDEX(Entreprises!$B$2:$B$501,MATCH(D73,Entreprises!$A$2:$A$501,0)),"ID inconnu"))</f>
        <v/>
      </c>
      <c r="J73" s="8" t="n"/>
      <c r="L73" s="8" t="n"/>
    </row>
    <row r="74">
      <c r="E74" s="9">
        <f>IF(D74="","",IFERROR(INDEX(Entreprises!$B$2:$B$501,MATCH(D74,Entreprises!$A$2:$A$501,0)),"ID inconnu"))</f>
        <v/>
      </c>
      <c r="J74" s="8" t="n"/>
      <c r="L74" s="8" t="n"/>
    </row>
    <row r="75">
      <c r="E75" s="9">
        <f>IF(D75="","",IFERROR(INDEX(Entreprises!$B$2:$B$501,MATCH(D75,Entreprises!$A$2:$A$501,0)),"ID inconnu"))</f>
        <v/>
      </c>
      <c r="J75" s="8" t="n"/>
      <c r="L75" s="8" t="n"/>
    </row>
    <row r="76">
      <c r="E76" s="9">
        <f>IF(D76="","",IFERROR(INDEX(Entreprises!$B$2:$B$501,MATCH(D76,Entreprises!$A$2:$A$501,0)),"ID inconnu"))</f>
        <v/>
      </c>
      <c r="J76" s="8" t="n"/>
      <c r="L76" s="8" t="n"/>
    </row>
    <row r="77">
      <c r="E77" s="9">
        <f>IF(D77="","",IFERROR(INDEX(Entreprises!$B$2:$B$501,MATCH(D77,Entreprises!$A$2:$A$501,0)),"ID inconnu"))</f>
        <v/>
      </c>
      <c r="J77" s="8" t="n"/>
      <c r="L77" s="8" t="n"/>
    </row>
    <row r="78">
      <c r="E78" s="9">
        <f>IF(D78="","",IFERROR(INDEX(Entreprises!$B$2:$B$501,MATCH(D78,Entreprises!$A$2:$A$501,0)),"ID inconnu"))</f>
        <v/>
      </c>
      <c r="J78" s="8" t="n"/>
      <c r="L78" s="8" t="n"/>
    </row>
    <row r="79">
      <c r="E79" s="9">
        <f>IF(D79="","",IFERROR(INDEX(Entreprises!$B$2:$B$501,MATCH(D79,Entreprises!$A$2:$A$501,0)),"ID inconnu"))</f>
        <v/>
      </c>
      <c r="J79" s="8" t="n"/>
      <c r="L79" s="8" t="n"/>
    </row>
    <row r="80">
      <c r="E80" s="9">
        <f>IF(D80="","",IFERROR(INDEX(Entreprises!$B$2:$B$501,MATCH(D80,Entreprises!$A$2:$A$501,0)),"ID inconnu"))</f>
        <v/>
      </c>
      <c r="J80" s="8" t="n"/>
      <c r="L80" s="8" t="n"/>
    </row>
    <row r="81">
      <c r="E81" s="9">
        <f>IF(D81="","",IFERROR(INDEX(Entreprises!$B$2:$B$501,MATCH(D81,Entreprises!$A$2:$A$501,0)),"ID inconnu"))</f>
        <v/>
      </c>
      <c r="J81" s="8" t="n"/>
      <c r="L81" s="8" t="n"/>
    </row>
    <row r="82">
      <c r="E82" s="9">
        <f>IF(D82="","",IFERROR(INDEX(Entreprises!$B$2:$B$501,MATCH(D82,Entreprises!$A$2:$A$501,0)),"ID inconnu"))</f>
        <v/>
      </c>
      <c r="J82" s="8" t="n"/>
      <c r="L82" s="8" t="n"/>
    </row>
    <row r="83">
      <c r="E83" s="9">
        <f>IF(D83="","",IFERROR(INDEX(Entreprises!$B$2:$B$501,MATCH(D83,Entreprises!$A$2:$A$501,0)),"ID inconnu"))</f>
        <v/>
      </c>
      <c r="J83" s="8" t="n"/>
      <c r="L83" s="8" t="n"/>
    </row>
    <row r="84">
      <c r="E84" s="9">
        <f>IF(D84="","",IFERROR(INDEX(Entreprises!$B$2:$B$501,MATCH(D84,Entreprises!$A$2:$A$501,0)),"ID inconnu"))</f>
        <v/>
      </c>
      <c r="J84" s="8" t="n"/>
      <c r="L84" s="8" t="n"/>
    </row>
    <row r="85">
      <c r="E85" s="9">
        <f>IF(D85="","",IFERROR(INDEX(Entreprises!$B$2:$B$501,MATCH(D85,Entreprises!$A$2:$A$501,0)),"ID inconnu"))</f>
        <v/>
      </c>
      <c r="J85" s="8" t="n"/>
      <c r="L85" s="8" t="n"/>
    </row>
    <row r="86">
      <c r="E86" s="9">
        <f>IF(D86="","",IFERROR(INDEX(Entreprises!$B$2:$B$501,MATCH(D86,Entreprises!$A$2:$A$501,0)),"ID inconnu"))</f>
        <v/>
      </c>
      <c r="J86" s="8" t="n"/>
      <c r="L86" s="8" t="n"/>
    </row>
    <row r="87">
      <c r="E87" s="9">
        <f>IF(D87="","",IFERROR(INDEX(Entreprises!$B$2:$B$501,MATCH(D87,Entreprises!$A$2:$A$501,0)),"ID inconnu"))</f>
        <v/>
      </c>
      <c r="J87" s="8" t="n"/>
      <c r="L87" s="8" t="n"/>
    </row>
    <row r="88">
      <c r="E88" s="9">
        <f>IF(D88="","",IFERROR(INDEX(Entreprises!$B$2:$B$501,MATCH(D88,Entreprises!$A$2:$A$501,0)),"ID inconnu"))</f>
        <v/>
      </c>
      <c r="J88" s="8" t="n"/>
      <c r="L88" s="8" t="n"/>
    </row>
    <row r="89">
      <c r="E89" s="9">
        <f>IF(D89="","",IFERROR(INDEX(Entreprises!$B$2:$B$501,MATCH(D89,Entreprises!$A$2:$A$501,0)),"ID inconnu"))</f>
        <v/>
      </c>
      <c r="J89" s="8" t="n"/>
      <c r="L89" s="8" t="n"/>
    </row>
    <row r="90">
      <c r="E90" s="9">
        <f>IF(D90="","",IFERROR(INDEX(Entreprises!$B$2:$B$501,MATCH(D90,Entreprises!$A$2:$A$501,0)),"ID inconnu"))</f>
        <v/>
      </c>
      <c r="J90" s="8" t="n"/>
      <c r="L90" s="8" t="n"/>
    </row>
    <row r="91">
      <c r="E91" s="9">
        <f>IF(D91="","",IFERROR(INDEX(Entreprises!$B$2:$B$501,MATCH(D91,Entreprises!$A$2:$A$501,0)),"ID inconnu"))</f>
        <v/>
      </c>
      <c r="J91" s="8" t="n"/>
      <c r="L91" s="8" t="n"/>
    </row>
    <row r="92">
      <c r="E92" s="9">
        <f>IF(D92="","",IFERROR(INDEX(Entreprises!$B$2:$B$501,MATCH(D92,Entreprises!$A$2:$A$501,0)),"ID inconnu"))</f>
        <v/>
      </c>
      <c r="J92" s="8" t="n"/>
      <c r="L92" s="8" t="n"/>
    </row>
    <row r="93">
      <c r="E93" s="9">
        <f>IF(D93="","",IFERROR(INDEX(Entreprises!$B$2:$B$501,MATCH(D93,Entreprises!$A$2:$A$501,0)),"ID inconnu"))</f>
        <v/>
      </c>
      <c r="J93" s="8" t="n"/>
      <c r="L93" s="8" t="n"/>
    </row>
    <row r="94">
      <c r="E94" s="9">
        <f>IF(D94="","",IFERROR(INDEX(Entreprises!$B$2:$B$501,MATCH(D94,Entreprises!$A$2:$A$501,0)),"ID inconnu"))</f>
        <v/>
      </c>
      <c r="J94" s="8" t="n"/>
      <c r="L94" s="8" t="n"/>
    </row>
    <row r="95">
      <c r="E95" s="9">
        <f>IF(D95="","",IFERROR(INDEX(Entreprises!$B$2:$B$501,MATCH(D95,Entreprises!$A$2:$A$501,0)),"ID inconnu"))</f>
        <v/>
      </c>
      <c r="J95" s="8" t="n"/>
      <c r="L95" s="8" t="n"/>
    </row>
    <row r="96">
      <c r="E96" s="9">
        <f>IF(D96="","",IFERROR(INDEX(Entreprises!$B$2:$B$501,MATCH(D96,Entreprises!$A$2:$A$501,0)),"ID inconnu"))</f>
        <v/>
      </c>
      <c r="J96" s="8" t="n"/>
      <c r="L96" s="8" t="n"/>
    </row>
    <row r="97">
      <c r="E97" s="9">
        <f>IF(D97="","",IFERROR(INDEX(Entreprises!$B$2:$B$501,MATCH(D97,Entreprises!$A$2:$A$501,0)),"ID inconnu"))</f>
        <v/>
      </c>
      <c r="J97" s="8" t="n"/>
      <c r="L97" s="8" t="n"/>
    </row>
    <row r="98">
      <c r="E98" s="9">
        <f>IF(D98="","",IFERROR(INDEX(Entreprises!$B$2:$B$501,MATCH(D98,Entreprises!$A$2:$A$501,0)),"ID inconnu"))</f>
        <v/>
      </c>
      <c r="J98" s="8" t="n"/>
      <c r="L98" s="8" t="n"/>
    </row>
    <row r="99">
      <c r="E99" s="9">
        <f>IF(D99="","",IFERROR(INDEX(Entreprises!$B$2:$B$501,MATCH(D99,Entreprises!$A$2:$A$501,0)),"ID inconnu"))</f>
        <v/>
      </c>
      <c r="J99" s="8" t="n"/>
      <c r="L99" s="8" t="n"/>
    </row>
    <row r="100">
      <c r="E100" s="9">
        <f>IF(D100="","",IFERROR(INDEX(Entreprises!$B$2:$B$501,MATCH(D100,Entreprises!$A$2:$A$501,0)),"ID inconnu"))</f>
        <v/>
      </c>
      <c r="J100" s="8" t="n"/>
      <c r="L100" s="8" t="n"/>
    </row>
    <row r="101">
      <c r="E101" s="9">
        <f>IF(D101="","",IFERROR(INDEX(Entreprises!$B$2:$B$501,MATCH(D101,Entreprises!$A$2:$A$501,0)),"ID inconnu"))</f>
        <v/>
      </c>
      <c r="J101" s="8" t="n"/>
      <c r="L101" s="8" t="n"/>
    </row>
    <row r="102">
      <c r="E102" s="9">
        <f>IF(D102="","",IFERROR(INDEX(Entreprises!$B$2:$B$501,MATCH(D102,Entreprises!$A$2:$A$501,0)),"ID inconnu"))</f>
        <v/>
      </c>
      <c r="J102" s="8" t="n"/>
      <c r="L102" s="8" t="n"/>
    </row>
    <row r="103">
      <c r="E103" s="9">
        <f>IF(D103="","",IFERROR(INDEX(Entreprises!$B$2:$B$501,MATCH(D103,Entreprises!$A$2:$A$501,0)),"ID inconnu"))</f>
        <v/>
      </c>
      <c r="J103" s="8" t="n"/>
      <c r="L103" s="8" t="n"/>
    </row>
    <row r="104">
      <c r="E104" s="9">
        <f>IF(D104="","",IFERROR(INDEX(Entreprises!$B$2:$B$501,MATCH(D104,Entreprises!$A$2:$A$501,0)),"ID inconnu"))</f>
        <v/>
      </c>
      <c r="J104" s="8" t="n"/>
      <c r="L104" s="8" t="n"/>
    </row>
    <row r="105">
      <c r="E105" s="9">
        <f>IF(D105="","",IFERROR(INDEX(Entreprises!$B$2:$B$501,MATCH(D105,Entreprises!$A$2:$A$501,0)),"ID inconnu"))</f>
        <v/>
      </c>
      <c r="J105" s="8" t="n"/>
      <c r="L105" s="8" t="n"/>
    </row>
    <row r="106">
      <c r="E106" s="9">
        <f>IF(D106="","",IFERROR(INDEX(Entreprises!$B$2:$B$501,MATCH(D106,Entreprises!$A$2:$A$501,0)),"ID inconnu"))</f>
        <v/>
      </c>
      <c r="J106" s="8" t="n"/>
      <c r="L106" s="8" t="n"/>
    </row>
    <row r="107">
      <c r="E107" s="9">
        <f>IF(D107="","",IFERROR(INDEX(Entreprises!$B$2:$B$501,MATCH(D107,Entreprises!$A$2:$A$501,0)),"ID inconnu"))</f>
        <v/>
      </c>
      <c r="J107" s="8" t="n"/>
      <c r="L107" s="8" t="n"/>
    </row>
    <row r="108">
      <c r="E108" s="9">
        <f>IF(D108="","",IFERROR(INDEX(Entreprises!$B$2:$B$501,MATCH(D108,Entreprises!$A$2:$A$501,0)),"ID inconnu"))</f>
        <v/>
      </c>
      <c r="J108" s="8" t="n"/>
      <c r="L108" s="8" t="n"/>
    </row>
    <row r="109">
      <c r="E109" s="9">
        <f>IF(D109="","",IFERROR(INDEX(Entreprises!$B$2:$B$501,MATCH(D109,Entreprises!$A$2:$A$501,0)),"ID inconnu"))</f>
        <v/>
      </c>
      <c r="J109" s="8" t="n"/>
      <c r="L109" s="8" t="n"/>
    </row>
    <row r="110">
      <c r="E110" s="9">
        <f>IF(D110="","",IFERROR(INDEX(Entreprises!$B$2:$B$501,MATCH(D110,Entreprises!$A$2:$A$501,0)),"ID inconnu"))</f>
        <v/>
      </c>
      <c r="J110" s="8" t="n"/>
      <c r="L110" s="8" t="n"/>
    </row>
    <row r="111">
      <c r="E111" s="9">
        <f>IF(D111="","",IFERROR(INDEX(Entreprises!$B$2:$B$501,MATCH(D111,Entreprises!$A$2:$A$501,0)),"ID inconnu"))</f>
        <v/>
      </c>
      <c r="J111" s="8" t="n"/>
      <c r="L111" s="8" t="n"/>
    </row>
    <row r="112">
      <c r="E112" s="9">
        <f>IF(D112="","",IFERROR(INDEX(Entreprises!$B$2:$B$501,MATCH(D112,Entreprises!$A$2:$A$501,0)),"ID inconnu"))</f>
        <v/>
      </c>
      <c r="J112" s="8" t="n"/>
      <c r="L112" s="8" t="n"/>
    </row>
    <row r="113">
      <c r="E113" s="9">
        <f>IF(D113="","",IFERROR(INDEX(Entreprises!$B$2:$B$501,MATCH(D113,Entreprises!$A$2:$A$501,0)),"ID inconnu"))</f>
        <v/>
      </c>
      <c r="J113" s="8" t="n"/>
      <c r="L113" s="8" t="n"/>
    </row>
    <row r="114">
      <c r="E114" s="9">
        <f>IF(D114="","",IFERROR(INDEX(Entreprises!$B$2:$B$501,MATCH(D114,Entreprises!$A$2:$A$501,0)),"ID inconnu"))</f>
        <v/>
      </c>
      <c r="J114" s="8" t="n"/>
      <c r="L114" s="8" t="n"/>
    </row>
    <row r="115">
      <c r="E115" s="9">
        <f>IF(D115="","",IFERROR(INDEX(Entreprises!$B$2:$B$501,MATCH(D115,Entreprises!$A$2:$A$501,0)),"ID inconnu"))</f>
        <v/>
      </c>
      <c r="J115" s="8" t="n"/>
      <c r="L115" s="8" t="n"/>
    </row>
    <row r="116">
      <c r="E116" s="9">
        <f>IF(D116="","",IFERROR(INDEX(Entreprises!$B$2:$B$501,MATCH(D116,Entreprises!$A$2:$A$501,0)),"ID inconnu"))</f>
        <v/>
      </c>
      <c r="J116" s="8" t="n"/>
      <c r="L116" s="8" t="n"/>
    </row>
    <row r="117">
      <c r="E117" s="9">
        <f>IF(D117="","",IFERROR(INDEX(Entreprises!$B$2:$B$501,MATCH(D117,Entreprises!$A$2:$A$501,0)),"ID inconnu"))</f>
        <v/>
      </c>
      <c r="J117" s="8" t="n"/>
      <c r="L117" s="8" t="n"/>
    </row>
    <row r="118">
      <c r="E118" s="9">
        <f>IF(D118="","",IFERROR(INDEX(Entreprises!$B$2:$B$501,MATCH(D118,Entreprises!$A$2:$A$501,0)),"ID inconnu"))</f>
        <v/>
      </c>
      <c r="J118" s="8" t="n"/>
      <c r="L118" s="8" t="n"/>
    </row>
    <row r="119">
      <c r="E119" s="9">
        <f>IF(D119="","",IFERROR(INDEX(Entreprises!$B$2:$B$501,MATCH(D119,Entreprises!$A$2:$A$501,0)),"ID inconnu"))</f>
        <v/>
      </c>
      <c r="J119" s="8" t="n"/>
      <c r="L119" s="8" t="n"/>
    </row>
    <row r="120">
      <c r="E120" s="9">
        <f>IF(D120="","",IFERROR(INDEX(Entreprises!$B$2:$B$501,MATCH(D120,Entreprises!$A$2:$A$501,0)),"ID inconnu"))</f>
        <v/>
      </c>
      <c r="J120" s="8" t="n"/>
      <c r="L120" s="8" t="n"/>
    </row>
    <row r="121">
      <c r="E121" s="9">
        <f>IF(D121="","",IFERROR(INDEX(Entreprises!$B$2:$B$501,MATCH(D121,Entreprises!$A$2:$A$501,0)),"ID inconnu"))</f>
        <v/>
      </c>
      <c r="J121" s="8" t="n"/>
      <c r="L121" s="8" t="n"/>
    </row>
    <row r="122">
      <c r="E122" s="9">
        <f>IF(D122="","",IFERROR(INDEX(Entreprises!$B$2:$B$501,MATCH(D122,Entreprises!$A$2:$A$501,0)),"ID inconnu"))</f>
        <v/>
      </c>
      <c r="J122" s="8" t="n"/>
      <c r="L122" s="8" t="n"/>
    </row>
    <row r="123">
      <c r="E123" s="9">
        <f>IF(D123="","",IFERROR(INDEX(Entreprises!$B$2:$B$501,MATCH(D123,Entreprises!$A$2:$A$501,0)),"ID inconnu"))</f>
        <v/>
      </c>
      <c r="J123" s="8" t="n"/>
      <c r="L123" s="8" t="n"/>
    </row>
    <row r="124">
      <c r="E124" s="9">
        <f>IF(D124="","",IFERROR(INDEX(Entreprises!$B$2:$B$501,MATCH(D124,Entreprises!$A$2:$A$501,0)),"ID inconnu"))</f>
        <v/>
      </c>
      <c r="J124" s="8" t="n"/>
      <c r="L124" s="8" t="n"/>
    </row>
    <row r="125">
      <c r="E125" s="9">
        <f>IF(D125="","",IFERROR(INDEX(Entreprises!$B$2:$B$501,MATCH(D125,Entreprises!$A$2:$A$501,0)),"ID inconnu"))</f>
        <v/>
      </c>
      <c r="J125" s="8" t="n"/>
      <c r="L125" s="8" t="n"/>
    </row>
    <row r="126">
      <c r="E126" s="9">
        <f>IF(D126="","",IFERROR(INDEX(Entreprises!$B$2:$B$501,MATCH(D126,Entreprises!$A$2:$A$501,0)),"ID inconnu"))</f>
        <v/>
      </c>
      <c r="J126" s="8" t="n"/>
      <c r="L126" s="8" t="n"/>
    </row>
    <row r="127">
      <c r="E127" s="9">
        <f>IF(D127="","",IFERROR(INDEX(Entreprises!$B$2:$B$501,MATCH(D127,Entreprises!$A$2:$A$501,0)),"ID inconnu"))</f>
        <v/>
      </c>
      <c r="J127" s="8" t="n"/>
      <c r="L127" s="8" t="n"/>
    </row>
    <row r="128">
      <c r="E128" s="9">
        <f>IF(D128="","",IFERROR(INDEX(Entreprises!$B$2:$B$501,MATCH(D128,Entreprises!$A$2:$A$501,0)),"ID inconnu"))</f>
        <v/>
      </c>
      <c r="J128" s="8" t="n"/>
      <c r="L128" s="8" t="n"/>
    </row>
    <row r="129">
      <c r="E129" s="9">
        <f>IF(D129="","",IFERROR(INDEX(Entreprises!$B$2:$B$501,MATCH(D129,Entreprises!$A$2:$A$501,0)),"ID inconnu"))</f>
        <v/>
      </c>
      <c r="J129" s="8" t="n"/>
      <c r="L129" s="8" t="n"/>
    </row>
    <row r="130">
      <c r="E130" s="9">
        <f>IF(D130="","",IFERROR(INDEX(Entreprises!$B$2:$B$501,MATCH(D130,Entreprises!$A$2:$A$501,0)),"ID inconnu"))</f>
        <v/>
      </c>
      <c r="J130" s="8" t="n"/>
      <c r="L130" s="8" t="n"/>
    </row>
    <row r="131">
      <c r="E131" s="9">
        <f>IF(D131="","",IFERROR(INDEX(Entreprises!$B$2:$B$501,MATCH(D131,Entreprises!$A$2:$A$501,0)),"ID inconnu"))</f>
        <v/>
      </c>
      <c r="J131" s="8" t="n"/>
      <c r="L131" s="8" t="n"/>
    </row>
    <row r="132">
      <c r="E132" s="9">
        <f>IF(D132="","",IFERROR(INDEX(Entreprises!$B$2:$B$501,MATCH(D132,Entreprises!$A$2:$A$501,0)),"ID inconnu"))</f>
        <v/>
      </c>
      <c r="J132" s="8" t="n"/>
      <c r="L132" s="8" t="n"/>
    </row>
    <row r="133">
      <c r="E133" s="9">
        <f>IF(D133="","",IFERROR(INDEX(Entreprises!$B$2:$B$501,MATCH(D133,Entreprises!$A$2:$A$501,0)),"ID inconnu"))</f>
        <v/>
      </c>
      <c r="J133" s="8" t="n"/>
      <c r="L133" s="8" t="n"/>
    </row>
    <row r="134">
      <c r="E134" s="9">
        <f>IF(D134="","",IFERROR(INDEX(Entreprises!$B$2:$B$501,MATCH(D134,Entreprises!$A$2:$A$501,0)),"ID inconnu"))</f>
        <v/>
      </c>
      <c r="J134" s="8" t="n"/>
      <c r="L134" s="8" t="n"/>
    </row>
    <row r="135">
      <c r="E135" s="9">
        <f>IF(D135="","",IFERROR(INDEX(Entreprises!$B$2:$B$501,MATCH(D135,Entreprises!$A$2:$A$501,0)),"ID inconnu"))</f>
        <v/>
      </c>
      <c r="J135" s="8" t="n"/>
      <c r="L135" s="8" t="n"/>
    </row>
    <row r="136">
      <c r="E136" s="9">
        <f>IF(D136="","",IFERROR(INDEX(Entreprises!$B$2:$B$501,MATCH(D136,Entreprises!$A$2:$A$501,0)),"ID inconnu"))</f>
        <v/>
      </c>
      <c r="J136" s="8" t="n"/>
      <c r="L136" s="8" t="n"/>
    </row>
    <row r="137">
      <c r="E137" s="9">
        <f>IF(D137="","",IFERROR(INDEX(Entreprises!$B$2:$B$501,MATCH(D137,Entreprises!$A$2:$A$501,0)),"ID inconnu"))</f>
        <v/>
      </c>
      <c r="J137" s="8" t="n"/>
      <c r="L137" s="8" t="n"/>
    </row>
    <row r="138">
      <c r="E138" s="9">
        <f>IF(D138="","",IFERROR(INDEX(Entreprises!$B$2:$B$501,MATCH(D138,Entreprises!$A$2:$A$501,0)),"ID inconnu"))</f>
        <v/>
      </c>
      <c r="J138" s="8" t="n"/>
      <c r="L138" s="8" t="n"/>
    </row>
    <row r="139">
      <c r="E139" s="9">
        <f>IF(D139="","",IFERROR(INDEX(Entreprises!$B$2:$B$501,MATCH(D139,Entreprises!$A$2:$A$501,0)),"ID inconnu"))</f>
        <v/>
      </c>
      <c r="J139" s="8" t="n"/>
      <c r="L139" s="8" t="n"/>
    </row>
    <row r="140">
      <c r="E140" s="9">
        <f>IF(D140="","",IFERROR(INDEX(Entreprises!$B$2:$B$501,MATCH(D140,Entreprises!$A$2:$A$501,0)),"ID inconnu"))</f>
        <v/>
      </c>
      <c r="J140" s="8" t="n"/>
      <c r="L140" s="8" t="n"/>
    </row>
    <row r="141">
      <c r="E141" s="9">
        <f>IF(D141="","",IFERROR(INDEX(Entreprises!$B$2:$B$501,MATCH(D141,Entreprises!$A$2:$A$501,0)),"ID inconnu"))</f>
        <v/>
      </c>
      <c r="J141" s="8" t="n"/>
      <c r="L141" s="8" t="n"/>
    </row>
    <row r="142">
      <c r="E142" s="9">
        <f>IF(D142="","",IFERROR(INDEX(Entreprises!$B$2:$B$501,MATCH(D142,Entreprises!$A$2:$A$501,0)),"ID inconnu"))</f>
        <v/>
      </c>
      <c r="J142" s="8" t="n"/>
      <c r="L142" s="8" t="n"/>
    </row>
    <row r="143">
      <c r="E143" s="9">
        <f>IF(D143="","",IFERROR(INDEX(Entreprises!$B$2:$B$501,MATCH(D143,Entreprises!$A$2:$A$501,0)),"ID inconnu"))</f>
        <v/>
      </c>
      <c r="J143" s="8" t="n"/>
      <c r="L143" s="8" t="n"/>
    </row>
    <row r="144">
      <c r="E144" s="9">
        <f>IF(D144="","",IFERROR(INDEX(Entreprises!$B$2:$B$501,MATCH(D144,Entreprises!$A$2:$A$501,0)),"ID inconnu"))</f>
        <v/>
      </c>
      <c r="J144" s="8" t="n"/>
      <c r="L144" s="8" t="n"/>
    </row>
    <row r="145">
      <c r="E145" s="9">
        <f>IF(D145="","",IFERROR(INDEX(Entreprises!$B$2:$B$501,MATCH(D145,Entreprises!$A$2:$A$501,0)),"ID inconnu"))</f>
        <v/>
      </c>
      <c r="J145" s="8" t="n"/>
      <c r="L145" s="8" t="n"/>
    </row>
    <row r="146">
      <c r="E146" s="9">
        <f>IF(D146="","",IFERROR(INDEX(Entreprises!$B$2:$B$501,MATCH(D146,Entreprises!$A$2:$A$501,0)),"ID inconnu"))</f>
        <v/>
      </c>
      <c r="J146" s="8" t="n"/>
      <c r="L146" s="8" t="n"/>
    </row>
    <row r="147">
      <c r="E147" s="9">
        <f>IF(D147="","",IFERROR(INDEX(Entreprises!$B$2:$B$501,MATCH(D147,Entreprises!$A$2:$A$501,0)),"ID inconnu"))</f>
        <v/>
      </c>
      <c r="J147" s="8" t="n"/>
      <c r="L147" s="8" t="n"/>
    </row>
    <row r="148">
      <c r="E148" s="9">
        <f>IF(D148="","",IFERROR(INDEX(Entreprises!$B$2:$B$501,MATCH(D148,Entreprises!$A$2:$A$501,0)),"ID inconnu"))</f>
        <v/>
      </c>
      <c r="J148" s="8" t="n"/>
      <c r="L148" s="8" t="n"/>
    </row>
    <row r="149">
      <c r="E149" s="9">
        <f>IF(D149="","",IFERROR(INDEX(Entreprises!$B$2:$B$501,MATCH(D149,Entreprises!$A$2:$A$501,0)),"ID inconnu"))</f>
        <v/>
      </c>
      <c r="J149" s="8" t="n"/>
      <c r="L149" s="8" t="n"/>
    </row>
    <row r="150">
      <c r="E150" s="9">
        <f>IF(D150="","",IFERROR(INDEX(Entreprises!$B$2:$B$501,MATCH(D150,Entreprises!$A$2:$A$501,0)),"ID inconnu"))</f>
        <v/>
      </c>
      <c r="J150" s="8" t="n"/>
      <c r="L150" s="8" t="n"/>
    </row>
    <row r="151">
      <c r="E151" s="9">
        <f>IF(D151="","",IFERROR(INDEX(Entreprises!$B$2:$B$501,MATCH(D151,Entreprises!$A$2:$A$501,0)),"ID inconnu"))</f>
        <v/>
      </c>
      <c r="J151" s="8" t="n"/>
      <c r="L151" s="8" t="n"/>
    </row>
    <row r="152">
      <c r="E152" s="9">
        <f>IF(D152="","",IFERROR(INDEX(Entreprises!$B$2:$B$501,MATCH(D152,Entreprises!$A$2:$A$501,0)),"ID inconnu"))</f>
        <v/>
      </c>
      <c r="J152" s="8" t="n"/>
      <c r="L152" s="8" t="n"/>
    </row>
    <row r="153">
      <c r="E153" s="9">
        <f>IF(D153="","",IFERROR(INDEX(Entreprises!$B$2:$B$501,MATCH(D153,Entreprises!$A$2:$A$501,0)),"ID inconnu"))</f>
        <v/>
      </c>
      <c r="J153" s="8" t="n"/>
      <c r="L153" s="8" t="n"/>
    </row>
    <row r="154">
      <c r="E154" s="9">
        <f>IF(D154="","",IFERROR(INDEX(Entreprises!$B$2:$B$501,MATCH(D154,Entreprises!$A$2:$A$501,0)),"ID inconnu"))</f>
        <v/>
      </c>
      <c r="J154" s="8" t="n"/>
      <c r="L154" s="8" t="n"/>
    </row>
    <row r="155">
      <c r="E155" s="9">
        <f>IF(D155="","",IFERROR(INDEX(Entreprises!$B$2:$B$501,MATCH(D155,Entreprises!$A$2:$A$501,0)),"ID inconnu"))</f>
        <v/>
      </c>
      <c r="J155" s="8" t="n"/>
      <c r="L155" s="8" t="n"/>
    </row>
    <row r="156">
      <c r="E156" s="9">
        <f>IF(D156="","",IFERROR(INDEX(Entreprises!$B$2:$B$501,MATCH(D156,Entreprises!$A$2:$A$501,0)),"ID inconnu"))</f>
        <v/>
      </c>
      <c r="J156" s="8" t="n"/>
      <c r="L156" s="8" t="n"/>
    </row>
    <row r="157">
      <c r="E157" s="9">
        <f>IF(D157="","",IFERROR(INDEX(Entreprises!$B$2:$B$501,MATCH(D157,Entreprises!$A$2:$A$501,0)),"ID inconnu"))</f>
        <v/>
      </c>
      <c r="J157" s="8" t="n"/>
      <c r="L157" s="8" t="n"/>
    </row>
    <row r="158">
      <c r="E158" s="9">
        <f>IF(D158="","",IFERROR(INDEX(Entreprises!$B$2:$B$501,MATCH(D158,Entreprises!$A$2:$A$501,0)),"ID inconnu"))</f>
        <v/>
      </c>
      <c r="J158" s="8" t="n"/>
      <c r="L158" s="8" t="n"/>
    </row>
    <row r="159">
      <c r="E159" s="9">
        <f>IF(D159="","",IFERROR(INDEX(Entreprises!$B$2:$B$501,MATCH(D159,Entreprises!$A$2:$A$501,0)),"ID inconnu"))</f>
        <v/>
      </c>
      <c r="J159" s="8" t="n"/>
      <c r="L159" s="8" t="n"/>
    </row>
    <row r="160">
      <c r="E160" s="9">
        <f>IF(D160="","",IFERROR(INDEX(Entreprises!$B$2:$B$501,MATCH(D160,Entreprises!$A$2:$A$501,0)),"ID inconnu"))</f>
        <v/>
      </c>
      <c r="J160" s="8" t="n"/>
      <c r="L160" s="8" t="n"/>
    </row>
    <row r="161">
      <c r="E161" s="9">
        <f>IF(D161="","",IFERROR(INDEX(Entreprises!$B$2:$B$501,MATCH(D161,Entreprises!$A$2:$A$501,0)),"ID inconnu"))</f>
        <v/>
      </c>
      <c r="J161" s="8" t="n"/>
      <c r="L161" s="8" t="n"/>
    </row>
    <row r="162">
      <c r="E162" s="9">
        <f>IF(D162="","",IFERROR(INDEX(Entreprises!$B$2:$B$501,MATCH(D162,Entreprises!$A$2:$A$501,0)),"ID inconnu"))</f>
        <v/>
      </c>
      <c r="J162" s="8" t="n"/>
      <c r="L162" s="8" t="n"/>
    </row>
    <row r="163">
      <c r="E163" s="9">
        <f>IF(D163="","",IFERROR(INDEX(Entreprises!$B$2:$B$501,MATCH(D163,Entreprises!$A$2:$A$501,0)),"ID inconnu"))</f>
        <v/>
      </c>
      <c r="J163" s="8" t="n"/>
      <c r="L163" s="8" t="n"/>
    </row>
    <row r="164">
      <c r="E164" s="9">
        <f>IF(D164="","",IFERROR(INDEX(Entreprises!$B$2:$B$501,MATCH(D164,Entreprises!$A$2:$A$501,0)),"ID inconnu"))</f>
        <v/>
      </c>
      <c r="J164" s="8" t="n"/>
      <c r="L164" s="8" t="n"/>
    </row>
    <row r="165">
      <c r="E165" s="9">
        <f>IF(D165="","",IFERROR(INDEX(Entreprises!$B$2:$B$501,MATCH(D165,Entreprises!$A$2:$A$501,0)),"ID inconnu"))</f>
        <v/>
      </c>
      <c r="J165" s="8" t="n"/>
      <c r="L165" s="8" t="n"/>
    </row>
    <row r="166">
      <c r="E166" s="9">
        <f>IF(D166="","",IFERROR(INDEX(Entreprises!$B$2:$B$501,MATCH(D166,Entreprises!$A$2:$A$501,0)),"ID inconnu"))</f>
        <v/>
      </c>
      <c r="J166" s="8" t="n"/>
      <c r="L166" s="8" t="n"/>
    </row>
    <row r="167">
      <c r="E167" s="9">
        <f>IF(D167="","",IFERROR(INDEX(Entreprises!$B$2:$B$501,MATCH(D167,Entreprises!$A$2:$A$501,0)),"ID inconnu"))</f>
        <v/>
      </c>
      <c r="J167" s="8" t="n"/>
      <c r="L167" s="8" t="n"/>
    </row>
    <row r="168">
      <c r="E168" s="9">
        <f>IF(D168="","",IFERROR(INDEX(Entreprises!$B$2:$B$501,MATCH(D168,Entreprises!$A$2:$A$501,0)),"ID inconnu"))</f>
        <v/>
      </c>
      <c r="J168" s="8" t="n"/>
      <c r="L168" s="8" t="n"/>
    </row>
    <row r="169">
      <c r="E169" s="9">
        <f>IF(D169="","",IFERROR(INDEX(Entreprises!$B$2:$B$501,MATCH(D169,Entreprises!$A$2:$A$501,0)),"ID inconnu"))</f>
        <v/>
      </c>
      <c r="J169" s="8" t="n"/>
      <c r="L169" s="8" t="n"/>
    </row>
    <row r="170">
      <c r="E170" s="9">
        <f>IF(D170="","",IFERROR(INDEX(Entreprises!$B$2:$B$501,MATCH(D170,Entreprises!$A$2:$A$501,0)),"ID inconnu"))</f>
        <v/>
      </c>
      <c r="J170" s="8" t="n"/>
      <c r="L170" s="8" t="n"/>
    </row>
    <row r="171">
      <c r="E171" s="9">
        <f>IF(D171="","",IFERROR(INDEX(Entreprises!$B$2:$B$501,MATCH(D171,Entreprises!$A$2:$A$501,0)),"ID inconnu"))</f>
        <v/>
      </c>
      <c r="J171" s="8" t="n"/>
      <c r="L171" s="8" t="n"/>
    </row>
    <row r="172">
      <c r="E172" s="9">
        <f>IF(D172="","",IFERROR(INDEX(Entreprises!$B$2:$B$501,MATCH(D172,Entreprises!$A$2:$A$501,0)),"ID inconnu"))</f>
        <v/>
      </c>
      <c r="J172" s="8" t="n"/>
      <c r="L172" s="8" t="n"/>
    </row>
    <row r="173">
      <c r="E173" s="9">
        <f>IF(D173="","",IFERROR(INDEX(Entreprises!$B$2:$B$501,MATCH(D173,Entreprises!$A$2:$A$501,0)),"ID inconnu"))</f>
        <v/>
      </c>
      <c r="J173" s="8" t="n"/>
      <c r="L173" s="8" t="n"/>
    </row>
    <row r="174">
      <c r="E174" s="9">
        <f>IF(D174="","",IFERROR(INDEX(Entreprises!$B$2:$B$501,MATCH(D174,Entreprises!$A$2:$A$501,0)),"ID inconnu"))</f>
        <v/>
      </c>
      <c r="J174" s="8" t="n"/>
      <c r="L174" s="8" t="n"/>
    </row>
    <row r="175">
      <c r="E175" s="9">
        <f>IF(D175="","",IFERROR(INDEX(Entreprises!$B$2:$B$501,MATCH(D175,Entreprises!$A$2:$A$501,0)),"ID inconnu"))</f>
        <v/>
      </c>
      <c r="J175" s="8" t="n"/>
      <c r="L175" s="8" t="n"/>
    </row>
    <row r="176">
      <c r="E176" s="9">
        <f>IF(D176="","",IFERROR(INDEX(Entreprises!$B$2:$B$501,MATCH(D176,Entreprises!$A$2:$A$501,0)),"ID inconnu"))</f>
        <v/>
      </c>
      <c r="J176" s="8" t="n"/>
      <c r="L176" s="8" t="n"/>
    </row>
    <row r="177">
      <c r="E177" s="9">
        <f>IF(D177="","",IFERROR(INDEX(Entreprises!$B$2:$B$501,MATCH(D177,Entreprises!$A$2:$A$501,0)),"ID inconnu"))</f>
        <v/>
      </c>
      <c r="J177" s="8" t="n"/>
      <c r="L177" s="8" t="n"/>
    </row>
    <row r="178">
      <c r="E178" s="9">
        <f>IF(D178="","",IFERROR(INDEX(Entreprises!$B$2:$B$501,MATCH(D178,Entreprises!$A$2:$A$501,0)),"ID inconnu"))</f>
        <v/>
      </c>
      <c r="J178" s="8" t="n"/>
      <c r="L178" s="8" t="n"/>
    </row>
    <row r="179">
      <c r="E179" s="9">
        <f>IF(D179="","",IFERROR(INDEX(Entreprises!$B$2:$B$501,MATCH(D179,Entreprises!$A$2:$A$501,0)),"ID inconnu"))</f>
        <v/>
      </c>
      <c r="J179" s="8" t="n"/>
      <c r="L179" s="8" t="n"/>
    </row>
    <row r="180">
      <c r="E180" s="9">
        <f>IF(D180="","",IFERROR(INDEX(Entreprises!$B$2:$B$501,MATCH(D180,Entreprises!$A$2:$A$501,0)),"ID inconnu"))</f>
        <v/>
      </c>
      <c r="J180" s="8" t="n"/>
      <c r="L180" s="8" t="n"/>
    </row>
    <row r="181">
      <c r="E181" s="9">
        <f>IF(D181="","",IFERROR(INDEX(Entreprises!$B$2:$B$501,MATCH(D181,Entreprises!$A$2:$A$501,0)),"ID inconnu"))</f>
        <v/>
      </c>
      <c r="J181" s="8" t="n"/>
      <c r="L181" s="8" t="n"/>
    </row>
    <row r="182">
      <c r="E182" s="9">
        <f>IF(D182="","",IFERROR(INDEX(Entreprises!$B$2:$B$501,MATCH(D182,Entreprises!$A$2:$A$501,0)),"ID inconnu"))</f>
        <v/>
      </c>
      <c r="J182" s="8" t="n"/>
      <c r="L182" s="8" t="n"/>
    </row>
    <row r="183">
      <c r="E183" s="9">
        <f>IF(D183="","",IFERROR(INDEX(Entreprises!$B$2:$B$501,MATCH(D183,Entreprises!$A$2:$A$501,0)),"ID inconnu"))</f>
        <v/>
      </c>
      <c r="J183" s="8" t="n"/>
      <c r="L183" s="8" t="n"/>
    </row>
    <row r="184">
      <c r="E184" s="9">
        <f>IF(D184="","",IFERROR(INDEX(Entreprises!$B$2:$B$501,MATCH(D184,Entreprises!$A$2:$A$501,0)),"ID inconnu"))</f>
        <v/>
      </c>
      <c r="J184" s="8" t="n"/>
      <c r="L184" s="8" t="n"/>
    </row>
    <row r="185">
      <c r="E185" s="9">
        <f>IF(D185="","",IFERROR(INDEX(Entreprises!$B$2:$B$501,MATCH(D185,Entreprises!$A$2:$A$501,0)),"ID inconnu"))</f>
        <v/>
      </c>
      <c r="J185" s="8" t="n"/>
      <c r="L185" s="8" t="n"/>
    </row>
    <row r="186">
      <c r="E186" s="9">
        <f>IF(D186="","",IFERROR(INDEX(Entreprises!$B$2:$B$501,MATCH(D186,Entreprises!$A$2:$A$501,0)),"ID inconnu"))</f>
        <v/>
      </c>
      <c r="J186" s="8" t="n"/>
      <c r="L186" s="8" t="n"/>
    </row>
    <row r="187">
      <c r="E187" s="9">
        <f>IF(D187="","",IFERROR(INDEX(Entreprises!$B$2:$B$501,MATCH(D187,Entreprises!$A$2:$A$501,0)),"ID inconnu"))</f>
        <v/>
      </c>
      <c r="J187" s="8" t="n"/>
      <c r="L187" s="8" t="n"/>
    </row>
    <row r="188">
      <c r="E188" s="9">
        <f>IF(D188="","",IFERROR(INDEX(Entreprises!$B$2:$B$501,MATCH(D188,Entreprises!$A$2:$A$501,0)),"ID inconnu"))</f>
        <v/>
      </c>
      <c r="J188" s="8" t="n"/>
      <c r="L188" s="8" t="n"/>
    </row>
    <row r="189">
      <c r="E189" s="9">
        <f>IF(D189="","",IFERROR(INDEX(Entreprises!$B$2:$B$501,MATCH(D189,Entreprises!$A$2:$A$501,0)),"ID inconnu"))</f>
        <v/>
      </c>
      <c r="J189" s="8" t="n"/>
      <c r="L189" s="8" t="n"/>
    </row>
    <row r="190">
      <c r="E190" s="9">
        <f>IF(D190="","",IFERROR(INDEX(Entreprises!$B$2:$B$501,MATCH(D190,Entreprises!$A$2:$A$501,0)),"ID inconnu"))</f>
        <v/>
      </c>
      <c r="J190" s="8" t="n"/>
      <c r="L190" s="8" t="n"/>
    </row>
    <row r="191">
      <c r="E191" s="9">
        <f>IF(D191="","",IFERROR(INDEX(Entreprises!$B$2:$B$501,MATCH(D191,Entreprises!$A$2:$A$501,0)),"ID inconnu"))</f>
        <v/>
      </c>
      <c r="J191" s="8" t="n"/>
      <c r="L191" s="8" t="n"/>
    </row>
    <row r="192">
      <c r="E192" s="9">
        <f>IF(D192="","",IFERROR(INDEX(Entreprises!$B$2:$B$501,MATCH(D192,Entreprises!$A$2:$A$501,0)),"ID inconnu"))</f>
        <v/>
      </c>
      <c r="J192" s="8" t="n"/>
      <c r="L192" s="8" t="n"/>
    </row>
    <row r="193">
      <c r="E193" s="9">
        <f>IF(D193="","",IFERROR(INDEX(Entreprises!$B$2:$B$501,MATCH(D193,Entreprises!$A$2:$A$501,0)),"ID inconnu"))</f>
        <v/>
      </c>
      <c r="J193" s="8" t="n"/>
      <c r="L193" s="8" t="n"/>
    </row>
    <row r="194">
      <c r="E194" s="9">
        <f>IF(D194="","",IFERROR(INDEX(Entreprises!$B$2:$B$501,MATCH(D194,Entreprises!$A$2:$A$501,0)),"ID inconnu"))</f>
        <v/>
      </c>
      <c r="J194" s="8" t="n"/>
      <c r="L194" s="8" t="n"/>
    </row>
    <row r="195">
      <c r="E195" s="9">
        <f>IF(D195="","",IFERROR(INDEX(Entreprises!$B$2:$B$501,MATCH(D195,Entreprises!$A$2:$A$501,0)),"ID inconnu"))</f>
        <v/>
      </c>
      <c r="J195" s="8" t="n"/>
      <c r="L195" s="8" t="n"/>
    </row>
    <row r="196">
      <c r="E196" s="9">
        <f>IF(D196="","",IFERROR(INDEX(Entreprises!$B$2:$B$501,MATCH(D196,Entreprises!$A$2:$A$501,0)),"ID inconnu"))</f>
        <v/>
      </c>
      <c r="J196" s="8" t="n"/>
      <c r="L196" s="8" t="n"/>
    </row>
    <row r="197">
      <c r="E197" s="9">
        <f>IF(D197="","",IFERROR(INDEX(Entreprises!$B$2:$B$501,MATCH(D197,Entreprises!$A$2:$A$501,0)),"ID inconnu"))</f>
        <v/>
      </c>
      <c r="J197" s="8" t="n"/>
      <c r="L197" s="8" t="n"/>
    </row>
    <row r="198">
      <c r="E198" s="9">
        <f>IF(D198="","",IFERROR(INDEX(Entreprises!$B$2:$B$501,MATCH(D198,Entreprises!$A$2:$A$501,0)),"ID inconnu"))</f>
        <v/>
      </c>
      <c r="J198" s="8" t="n"/>
      <c r="L198" s="8" t="n"/>
    </row>
    <row r="199">
      <c r="E199" s="9">
        <f>IF(D199="","",IFERROR(INDEX(Entreprises!$B$2:$B$501,MATCH(D199,Entreprises!$A$2:$A$501,0)),"ID inconnu"))</f>
        <v/>
      </c>
      <c r="J199" s="8" t="n"/>
      <c r="L199" s="8" t="n"/>
    </row>
    <row r="200">
      <c r="E200" s="9">
        <f>IF(D200="","",IFERROR(INDEX(Entreprises!$B$2:$B$501,MATCH(D200,Entreprises!$A$2:$A$501,0)),"ID inconnu"))</f>
        <v/>
      </c>
      <c r="J200" s="8" t="n"/>
      <c r="L200" s="8" t="n"/>
    </row>
    <row r="201">
      <c r="E201" s="9">
        <f>IF(D201="","",IFERROR(INDEX(Entreprises!$B$2:$B$501,MATCH(D201,Entreprises!$A$2:$A$501,0)),"ID inconnu"))</f>
        <v/>
      </c>
      <c r="J201" s="8" t="n"/>
      <c r="L201" s="8" t="n"/>
    </row>
    <row r="202">
      <c r="E202" s="9">
        <f>IF(D202="","",IFERROR(INDEX(Entreprises!$B$2:$B$501,MATCH(D202,Entreprises!$A$2:$A$501,0)),"ID inconnu"))</f>
        <v/>
      </c>
      <c r="J202" s="8" t="n"/>
      <c r="L202" s="8" t="n"/>
    </row>
    <row r="203">
      <c r="E203" s="9">
        <f>IF(D203="","",IFERROR(INDEX(Entreprises!$B$2:$B$501,MATCH(D203,Entreprises!$A$2:$A$501,0)),"ID inconnu"))</f>
        <v/>
      </c>
      <c r="J203" s="8" t="n"/>
      <c r="L203" s="8" t="n"/>
    </row>
    <row r="204">
      <c r="E204" s="9">
        <f>IF(D204="","",IFERROR(INDEX(Entreprises!$B$2:$B$501,MATCH(D204,Entreprises!$A$2:$A$501,0)),"ID inconnu"))</f>
        <v/>
      </c>
      <c r="J204" s="8" t="n"/>
      <c r="L204" s="8" t="n"/>
    </row>
    <row r="205">
      <c r="E205" s="9">
        <f>IF(D205="","",IFERROR(INDEX(Entreprises!$B$2:$B$501,MATCH(D205,Entreprises!$A$2:$A$501,0)),"ID inconnu"))</f>
        <v/>
      </c>
      <c r="J205" s="8" t="n"/>
      <c r="L205" s="8" t="n"/>
    </row>
    <row r="206">
      <c r="E206" s="9">
        <f>IF(D206="","",IFERROR(INDEX(Entreprises!$B$2:$B$501,MATCH(D206,Entreprises!$A$2:$A$501,0)),"ID inconnu"))</f>
        <v/>
      </c>
      <c r="J206" s="8" t="n"/>
      <c r="L206" s="8" t="n"/>
    </row>
    <row r="207">
      <c r="E207" s="9">
        <f>IF(D207="","",IFERROR(INDEX(Entreprises!$B$2:$B$501,MATCH(D207,Entreprises!$A$2:$A$501,0)),"ID inconnu"))</f>
        <v/>
      </c>
      <c r="J207" s="8" t="n"/>
      <c r="L207" s="8" t="n"/>
    </row>
    <row r="208">
      <c r="E208" s="9">
        <f>IF(D208="","",IFERROR(INDEX(Entreprises!$B$2:$B$501,MATCH(D208,Entreprises!$A$2:$A$501,0)),"ID inconnu"))</f>
        <v/>
      </c>
      <c r="J208" s="8" t="n"/>
      <c r="L208" s="8" t="n"/>
    </row>
    <row r="209">
      <c r="E209" s="9">
        <f>IF(D209="","",IFERROR(INDEX(Entreprises!$B$2:$B$501,MATCH(D209,Entreprises!$A$2:$A$501,0)),"ID inconnu"))</f>
        <v/>
      </c>
      <c r="J209" s="8" t="n"/>
      <c r="L209" s="8" t="n"/>
    </row>
    <row r="210">
      <c r="E210" s="9">
        <f>IF(D210="","",IFERROR(INDEX(Entreprises!$B$2:$B$501,MATCH(D210,Entreprises!$A$2:$A$501,0)),"ID inconnu"))</f>
        <v/>
      </c>
      <c r="J210" s="8" t="n"/>
      <c r="L210" s="8" t="n"/>
    </row>
    <row r="211">
      <c r="E211" s="9">
        <f>IF(D211="","",IFERROR(INDEX(Entreprises!$B$2:$B$501,MATCH(D211,Entreprises!$A$2:$A$501,0)),"ID inconnu"))</f>
        <v/>
      </c>
      <c r="J211" s="8" t="n"/>
      <c r="L211" s="8" t="n"/>
    </row>
    <row r="212">
      <c r="E212" s="9">
        <f>IF(D212="","",IFERROR(INDEX(Entreprises!$B$2:$B$501,MATCH(D212,Entreprises!$A$2:$A$501,0)),"ID inconnu"))</f>
        <v/>
      </c>
      <c r="J212" s="8" t="n"/>
      <c r="L212" s="8" t="n"/>
    </row>
    <row r="213">
      <c r="E213" s="9">
        <f>IF(D213="","",IFERROR(INDEX(Entreprises!$B$2:$B$501,MATCH(D213,Entreprises!$A$2:$A$501,0)),"ID inconnu"))</f>
        <v/>
      </c>
      <c r="J213" s="8" t="n"/>
      <c r="L213" s="8" t="n"/>
    </row>
    <row r="214">
      <c r="E214" s="9">
        <f>IF(D214="","",IFERROR(INDEX(Entreprises!$B$2:$B$501,MATCH(D214,Entreprises!$A$2:$A$501,0)),"ID inconnu"))</f>
        <v/>
      </c>
      <c r="J214" s="8" t="n"/>
      <c r="L214" s="8" t="n"/>
    </row>
    <row r="215">
      <c r="E215" s="9">
        <f>IF(D215="","",IFERROR(INDEX(Entreprises!$B$2:$B$501,MATCH(D215,Entreprises!$A$2:$A$501,0)),"ID inconnu"))</f>
        <v/>
      </c>
      <c r="J215" s="8" t="n"/>
      <c r="L215" s="8" t="n"/>
    </row>
    <row r="216">
      <c r="E216" s="9">
        <f>IF(D216="","",IFERROR(INDEX(Entreprises!$B$2:$B$501,MATCH(D216,Entreprises!$A$2:$A$501,0)),"ID inconnu"))</f>
        <v/>
      </c>
      <c r="J216" s="8" t="n"/>
      <c r="L216" s="8" t="n"/>
    </row>
    <row r="217">
      <c r="E217" s="9">
        <f>IF(D217="","",IFERROR(INDEX(Entreprises!$B$2:$B$501,MATCH(D217,Entreprises!$A$2:$A$501,0)),"ID inconnu"))</f>
        <v/>
      </c>
      <c r="J217" s="8" t="n"/>
      <c r="L217" s="8" t="n"/>
    </row>
    <row r="218">
      <c r="E218" s="9">
        <f>IF(D218="","",IFERROR(INDEX(Entreprises!$B$2:$B$501,MATCH(D218,Entreprises!$A$2:$A$501,0)),"ID inconnu"))</f>
        <v/>
      </c>
      <c r="J218" s="8" t="n"/>
      <c r="L218" s="8" t="n"/>
    </row>
    <row r="219">
      <c r="E219" s="9">
        <f>IF(D219="","",IFERROR(INDEX(Entreprises!$B$2:$B$501,MATCH(D219,Entreprises!$A$2:$A$501,0)),"ID inconnu"))</f>
        <v/>
      </c>
      <c r="J219" s="8" t="n"/>
      <c r="L219" s="8" t="n"/>
    </row>
    <row r="220">
      <c r="E220" s="9">
        <f>IF(D220="","",IFERROR(INDEX(Entreprises!$B$2:$B$501,MATCH(D220,Entreprises!$A$2:$A$501,0)),"ID inconnu"))</f>
        <v/>
      </c>
      <c r="J220" s="8" t="n"/>
      <c r="L220" s="8" t="n"/>
    </row>
    <row r="221">
      <c r="E221" s="9">
        <f>IF(D221="","",IFERROR(INDEX(Entreprises!$B$2:$B$501,MATCH(D221,Entreprises!$A$2:$A$501,0)),"ID inconnu"))</f>
        <v/>
      </c>
      <c r="J221" s="8" t="n"/>
      <c r="L221" s="8" t="n"/>
    </row>
    <row r="222">
      <c r="E222" s="9">
        <f>IF(D222="","",IFERROR(INDEX(Entreprises!$B$2:$B$501,MATCH(D222,Entreprises!$A$2:$A$501,0)),"ID inconnu"))</f>
        <v/>
      </c>
      <c r="J222" s="8" t="n"/>
      <c r="L222" s="8" t="n"/>
    </row>
    <row r="223">
      <c r="E223" s="9">
        <f>IF(D223="","",IFERROR(INDEX(Entreprises!$B$2:$B$501,MATCH(D223,Entreprises!$A$2:$A$501,0)),"ID inconnu"))</f>
        <v/>
      </c>
      <c r="J223" s="8" t="n"/>
      <c r="L223" s="8" t="n"/>
    </row>
    <row r="224">
      <c r="E224" s="9">
        <f>IF(D224="","",IFERROR(INDEX(Entreprises!$B$2:$B$501,MATCH(D224,Entreprises!$A$2:$A$501,0)),"ID inconnu"))</f>
        <v/>
      </c>
      <c r="J224" s="8" t="n"/>
      <c r="L224" s="8" t="n"/>
    </row>
    <row r="225">
      <c r="E225" s="9">
        <f>IF(D225="","",IFERROR(INDEX(Entreprises!$B$2:$B$501,MATCH(D225,Entreprises!$A$2:$A$501,0)),"ID inconnu"))</f>
        <v/>
      </c>
      <c r="J225" s="8" t="n"/>
      <c r="L225" s="8" t="n"/>
    </row>
    <row r="226">
      <c r="E226" s="9">
        <f>IF(D226="","",IFERROR(INDEX(Entreprises!$B$2:$B$501,MATCH(D226,Entreprises!$A$2:$A$501,0)),"ID inconnu"))</f>
        <v/>
      </c>
      <c r="J226" s="8" t="n"/>
      <c r="L226" s="8" t="n"/>
    </row>
    <row r="227">
      <c r="E227" s="9">
        <f>IF(D227="","",IFERROR(INDEX(Entreprises!$B$2:$B$501,MATCH(D227,Entreprises!$A$2:$A$501,0)),"ID inconnu"))</f>
        <v/>
      </c>
      <c r="J227" s="8" t="n"/>
      <c r="L227" s="8" t="n"/>
    </row>
    <row r="228">
      <c r="E228" s="9">
        <f>IF(D228="","",IFERROR(INDEX(Entreprises!$B$2:$B$501,MATCH(D228,Entreprises!$A$2:$A$501,0)),"ID inconnu"))</f>
        <v/>
      </c>
      <c r="J228" s="8" t="n"/>
      <c r="L228" s="8" t="n"/>
    </row>
    <row r="229">
      <c r="E229" s="9">
        <f>IF(D229="","",IFERROR(INDEX(Entreprises!$B$2:$B$501,MATCH(D229,Entreprises!$A$2:$A$501,0)),"ID inconnu"))</f>
        <v/>
      </c>
      <c r="J229" s="8" t="n"/>
      <c r="L229" s="8" t="n"/>
    </row>
    <row r="230">
      <c r="E230" s="9">
        <f>IF(D230="","",IFERROR(INDEX(Entreprises!$B$2:$B$501,MATCH(D230,Entreprises!$A$2:$A$501,0)),"ID inconnu"))</f>
        <v/>
      </c>
      <c r="J230" s="8" t="n"/>
      <c r="L230" s="8" t="n"/>
    </row>
    <row r="231">
      <c r="E231" s="9">
        <f>IF(D231="","",IFERROR(INDEX(Entreprises!$B$2:$B$501,MATCH(D231,Entreprises!$A$2:$A$501,0)),"ID inconnu"))</f>
        <v/>
      </c>
      <c r="J231" s="8" t="n"/>
      <c r="L231" s="8" t="n"/>
    </row>
    <row r="232">
      <c r="E232" s="9">
        <f>IF(D232="","",IFERROR(INDEX(Entreprises!$B$2:$B$501,MATCH(D232,Entreprises!$A$2:$A$501,0)),"ID inconnu"))</f>
        <v/>
      </c>
      <c r="J232" s="8" t="n"/>
      <c r="L232" s="8" t="n"/>
    </row>
    <row r="233">
      <c r="E233" s="9">
        <f>IF(D233="","",IFERROR(INDEX(Entreprises!$B$2:$B$501,MATCH(D233,Entreprises!$A$2:$A$501,0)),"ID inconnu"))</f>
        <v/>
      </c>
      <c r="J233" s="8" t="n"/>
      <c r="L233" s="8" t="n"/>
    </row>
    <row r="234">
      <c r="E234" s="9">
        <f>IF(D234="","",IFERROR(INDEX(Entreprises!$B$2:$B$501,MATCH(D234,Entreprises!$A$2:$A$501,0)),"ID inconnu"))</f>
        <v/>
      </c>
      <c r="J234" s="8" t="n"/>
      <c r="L234" s="8" t="n"/>
    </row>
    <row r="235">
      <c r="E235" s="9">
        <f>IF(D235="","",IFERROR(INDEX(Entreprises!$B$2:$B$501,MATCH(D235,Entreprises!$A$2:$A$501,0)),"ID inconnu"))</f>
        <v/>
      </c>
      <c r="J235" s="8" t="n"/>
      <c r="L235" s="8" t="n"/>
    </row>
    <row r="236">
      <c r="E236" s="9">
        <f>IF(D236="","",IFERROR(INDEX(Entreprises!$B$2:$B$501,MATCH(D236,Entreprises!$A$2:$A$501,0)),"ID inconnu"))</f>
        <v/>
      </c>
      <c r="J236" s="8" t="n"/>
      <c r="L236" s="8" t="n"/>
    </row>
    <row r="237">
      <c r="E237" s="9">
        <f>IF(D237="","",IFERROR(INDEX(Entreprises!$B$2:$B$501,MATCH(D237,Entreprises!$A$2:$A$501,0)),"ID inconnu"))</f>
        <v/>
      </c>
      <c r="J237" s="8" t="n"/>
      <c r="L237" s="8" t="n"/>
    </row>
    <row r="238">
      <c r="E238" s="9">
        <f>IF(D238="","",IFERROR(INDEX(Entreprises!$B$2:$B$501,MATCH(D238,Entreprises!$A$2:$A$501,0)),"ID inconnu"))</f>
        <v/>
      </c>
      <c r="J238" s="8" t="n"/>
      <c r="L238" s="8" t="n"/>
    </row>
    <row r="239">
      <c r="E239" s="9">
        <f>IF(D239="","",IFERROR(INDEX(Entreprises!$B$2:$B$501,MATCH(D239,Entreprises!$A$2:$A$501,0)),"ID inconnu"))</f>
        <v/>
      </c>
      <c r="J239" s="8" t="n"/>
      <c r="L239" s="8" t="n"/>
    </row>
    <row r="240">
      <c r="E240" s="9">
        <f>IF(D240="","",IFERROR(INDEX(Entreprises!$B$2:$B$501,MATCH(D240,Entreprises!$A$2:$A$501,0)),"ID inconnu"))</f>
        <v/>
      </c>
      <c r="J240" s="8" t="n"/>
      <c r="L240" s="8" t="n"/>
    </row>
    <row r="241">
      <c r="E241" s="9">
        <f>IF(D241="","",IFERROR(INDEX(Entreprises!$B$2:$B$501,MATCH(D241,Entreprises!$A$2:$A$501,0)),"ID inconnu"))</f>
        <v/>
      </c>
      <c r="J241" s="8" t="n"/>
      <c r="L241" s="8" t="n"/>
    </row>
    <row r="242">
      <c r="E242" s="9">
        <f>IF(D242="","",IFERROR(INDEX(Entreprises!$B$2:$B$501,MATCH(D242,Entreprises!$A$2:$A$501,0)),"ID inconnu"))</f>
        <v/>
      </c>
      <c r="J242" s="8" t="n"/>
      <c r="L242" s="8" t="n"/>
    </row>
    <row r="243">
      <c r="E243" s="9">
        <f>IF(D243="","",IFERROR(INDEX(Entreprises!$B$2:$B$501,MATCH(D243,Entreprises!$A$2:$A$501,0)),"ID inconnu"))</f>
        <v/>
      </c>
      <c r="J243" s="8" t="n"/>
      <c r="L243" s="8" t="n"/>
    </row>
    <row r="244">
      <c r="E244" s="9">
        <f>IF(D244="","",IFERROR(INDEX(Entreprises!$B$2:$B$501,MATCH(D244,Entreprises!$A$2:$A$501,0)),"ID inconnu"))</f>
        <v/>
      </c>
      <c r="J244" s="8" t="n"/>
      <c r="L244" s="8" t="n"/>
    </row>
    <row r="245">
      <c r="E245" s="9">
        <f>IF(D245="","",IFERROR(INDEX(Entreprises!$B$2:$B$501,MATCH(D245,Entreprises!$A$2:$A$501,0)),"ID inconnu"))</f>
        <v/>
      </c>
      <c r="J245" s="8" t="n"/>
      <c r="L245" s="8" t="n"/>
    </row>
    <row r="246">
      <c r="E246" s="9">
        <f>IF(D246="","",IFERROR(INDEX(Entreprises!$B$2:$B$501,MATCH(D246,Entreprises!$A$2:$A$501,0)),"ID inconnu"))</f>
        <v/>
      </c>
      <c r="J246" s="8" t="n"/>
      <c r="L246" s="8" t="n"/>
    </row>
    <row r="247">
      <c r="E247" s="9">
        <f>IF(D247="","",IFERROR(INDEX(Entreprises!$B$2:$B$501,MATCH(D247,Entreprises!$A$2:$A$501,0)),"ID inconnu"))</f>
        <v/>
      </c>
      <c r="J247" s="8" t="n"/>
      <c r="L247" s="8" t="n"/>
    </row>
    <row r="248">
      <c r="E248" s="9">
        <f>IF(D248="","",IFERROR(INDEX(Entreprises!$B$2:$B$501,MATCH(D248,Entreprises!$A$2:$A$501,0)),"ID inconnu"))</f>
        <v/>
      </c>
      <c r="J248" s="8" t="n"/>
      <c r="L248" s="8" t="n"/>
    </row>
    <row r="249">
      <c r="E249" s="9">
        <f>IF(D249="","",IFERROR(INDEX(Entreprises!$B$2:$B$501,MATCH(D249,Entreprises!$A$2:$A$501,0)),"ID inconnu"))</f>
        <v/>
      </c>
      <c r="J249" s="8" t="n"/>
      <c r="L249" s="8" t="n"/>
    </row>
    <row r="250">
      <c r="E250" s="9">
        <f>IF(D250="","",IFERROR(INDEX(Entreprises!$B$2:$B$501,MATCH(D250,Entreprises!$A$2:$A$501,0)),"ID inconnu"))</f>
        <v/>
      </c>
      <c r="J250" s="8" t="n"/>
      <c r="L250" s="8" t="n"/>
    </row>
    <row r="251">
      <c r="E251" s="9">
        <f>IF(D251="","",IFERROR(INDEX(Entreprises!$B$2:$B$501,MATCH(D251,Entreprises!$A$2:$A$501,0)),"ID inconnu"))</f>
        <v/>
      </c>
      <c r="J251" s="8" t="n"/>
      <c r="L251" s="8" t="n"/>
    </row>
    <row r="252">
      <c r="E252" s="9">
        <f>IF(D252="","",IFERROR(INDEX(Entreprises!$B$2:$B$501,MATCH(D252,Entreprises!$A$2:$A$501,0)),"ID inconnu"))</f>
        <v/>
      </c>
      <c r="J252" s="8" t="n"/>
      <c r="L252" s="8" t="n"/>
    </row>
    <row r="253">
      <c r="E253" s="9">
        <f>IF(D253="","",IFERROR(INDEX(Entreprises!$B$2:$B$501,MATCH(D253,Entreprises!$A$2:$A$501,0)),"ID inconnu"))</f>
        <v/>
      </c>
      <c r="J253" s="8" t="n"/>
      <c r="L253" s="8" t="n"/>
    </row>
    <row r="254">
      <c r="E254" s="9">
        <f>IF(D254="","",IFERROR(INDEX(Entreprises!$B$2:$B$501,MATCH(D254,Entreprises!$A$2:$A$501,0)),"ID inconnu"))</f>
        <v/>
      </c>
      <c r="J254" s="8" t="n"/>
      <c r="L254" s="8" t="n"/>
    </row>
    <row r="255">
      <c r="E255" s="9">
        <f>IF(D255="","",IFERROR(INDEX(Entreprises!$B$2:$B$501,MATCH(D255,Entreprises!$A$2:$A$501,0)),"ID inconnu"))</f>
        <v/>
      </c>
      <c r="J255" s="8" t="n"/>
      <c r="L255" s="8" t="n"/>
    </row>
    <row r="256">
      <c r="E256" s="9">
        <f>IF(D256="","",IFERROR(INDEX(Entreprises!$B$2:$B$501,MATCH(D256,Entreprises!$A$2:$A$501,0)),"ID inconnu"))</f>
        <v/>
      </c>
      <c r="J256" s="8" t="n"/>
      <c r="L256" s="8" t="n"/>
    </row>
    <row r="257">
      <c r="E257" s="9">
        <f>IF(D257="","",IFERROR(INDEX(Entreprises!$B$2:$B$501,MATCH(D257,Entreprises!$A$2:$A$501,0)),"ID inconnu"))</f>
        <v/>
      </c>
      <c r="J257" s="8" t="n"/>
      <c r="L257" s="8" t="n"/>
    </row>
    <row r="258">
      <c r="E258" s="9">
        <f>IF(D258="","",IFERROR(INDEX(Entreprises!$B$2:$B$501,MATCH(D258,Entreprises!$A$2:$A$501,0)),"ID inconnu"))</f>
        <v/>
      </c>
      <c r="J258" s="8" t="n"/>
      <c r="L258" s="8" t="n"/>
    </row>
    <row r="259">
      <c r="E259" s="9">
        <f>IF(D259="","",IFERROR(INDEX(Entreprises!$B$2:$B$501,MATCH(D259,Entreprises!$A$2:$A$501,0)),"ID inconnu"))</f>
        <v/>
      </c>
      <c r="J259" s="8" t="n"/>
      <c r="L259" s="8" t="n"/>
    </row>
    <row r="260">
      <c r="E260" s="9">
        <f>IF(D260="","",IFERROR(INDEX(Entreprises!$B$2:$B$501,MATCH(D260,Entreprises!$A$2:$A$501,0)),"ID inconnu"))</f>
        <v/>
      </c>
      <c r="J260" s="8" t="n"/>
      <c r="L260" s="8" t="n"/>
    </row>
    <row r="261">
      <c r="E261" s="9">
        <f>IF(D261="","",IFERROR(INDEX(Entreprises!$B$2:$B$501,MATCH(D261,Entreprises!$A$2:$A$501,0)),"ID inconnu"))</f>
        <v/>
      </c>
      <c r="J261" s="8" t="n"/>
      <c r="L261" s="8" t="n"/>
    </row>
    <row r="262">
      <c r="E262" s="9">
        <f>IF(D262="","",IFERROR(INDEX(Entreprises!$B$2:$B$501,MATCH(D262,Entreprises!$A$2:$A$501,0)),"ID inconnu"))</f>
        <v/>
      </c>
      <c r="J262" s="8" t="n"/>
      <c r="L262" s="8" t="n"/>
    </row>
    <row r="263">
      <c r="E263" s="9">
        <f>IF(D263="","",IFERROR(INDEX(Entreprises!$B$2:$B$501,MATCH(D263,Entreprises!$A$2:$A$501,0)),"ID inconnu"))</f>
        <v/>
      </c>
      <c r="J263" s="8" t="n"/>
      <c r="L263" s="8" t="n"/>
    </row>
    <row r="264">
      <c r="E264" s="9">
        <f>IF(D264="","",IFERROR(INDEX(Entreprises!$B$2:$B$501,MATCH(D264,Entreprises!$A$2:$A$501,0)),"ID inconnu"))</f>
        <v/>
      </c>
      <c r="J264" s="8" t="n"/>
      <c r="L264" s="8" t="n"/>
    </row>
    <row r="265">
      <c r="E265" s="9">
        <f>IF(D265="","",IFERROR(INDEX(Entreprises!$B$2:$B$501,MATCH(D265,Entreprises!$A$2:$A$501,0)),"ID inconnu"))</f>
        <v/>
      </c>
      <c r="J265" s="8" t="n"/>
      <c r="L265" s="8" t="n"/>
    </row>
    <row r="266">
      <c r="E266" s="9">
        <f>IF(D266="","",IFERROR(INDEX(Entreprises!$B$2:$B$501,MATCH(D266,Entreprises!$A$2:$A$501,0)),"ID inconnu"))</f>
        <v/>
      </c>
      <c r="J266" s="8" t="n"/>
      <c r="L266" s="8" t="n"/>
    </row>
    <row r="267">
      <c r="E267" s="9">
        <f>IF(D267="","",IFERROR(INDEX(Entreprises!$B$2:$B$501,MATCH(D267,Entreprises!$A$2:$A$501,0)),"ID inconnu"))</f>
        <v/>
      </c>
      <c r="J267" s="8" t="n"/>
      <c r="L267" s="8" t="n"/>
    </row>
    <row r="268">
      <c r="E268" s="9">
        <f>IF(D268="","",IFERROR(INDEX(Entreprises!$B$2:$B$501,MATCH(D268,Entreprises!$A$2:$A$501,0)),"ID inconnu"))</f>
        <v/>
      </c>
      <c r="J268" s="8" t="n"/>
      <c r="L268" s="8" t="n"/>
    </row>
    <row r="269">
      <c r="E269" s="9">
        <f>IF(D269="","",IFERROR(INDEX(Entreprises!$B$2:$B$501,MATCH(D269,Entreprises!$A$2:$A$501,0)),"ID inconnu"))</f>
        <v/>
      </c>
      <c r="J269" s="8" t="n"/>
      <c r="L269" s="8" t="n"/>
    </row>
    <row r="270">
      <c r="E270" s="9">
        <f>IF(D270="","",IFERROR(INDEX(Entreprises!$B$2:$B$501,MATCH(D270,Entreprises!$A$2:$A$501,0)),"ID inconnu"))</f>
        <v/>
      </c>
      <c r="J270" s="8" t="n"/>
      <c r="L270" s="8" t="n"/>
    </row>
    <row r="271">
      <c r="E271" s="9">
        <f>IF(D271="","",IFERROR(INDEX(Entreprises!$B$2:$B$501,MATCH(D271,Entreprises!$A$2:$A$501,0)),"ID inconnu"))</f>
        <v/>
      </c>
      <c r="J271" s="8" t="n"/>
      <c r="L271" s="8" t="n"/>
    </row>
    <row r="272">
      <c r="E272" s="9">
        <f>IF(D272="","",IFERROR(INDEX(Entreprises!$B$2:$B$501,MATCH(D272,Entreprises!$A$2:$A$501,0)),"ID inconnu"))</f>
        <v/>
      </c>
      <c r="J272" s="8" t="n"/>
      <c r="L272" s="8" t="n"/>
    </row>
    <row r="273">
      <c r="E273" s="9">
        <f>IF(D273="","",IFERROR(INDEX(Entreprises!$B$2:$B$501,MATCH(D273,Entreprises!$A$2:$A$501,0)),"ID inconnu"))</f>
        <v/>
      </c>
      <c r="J273" s="8" t="n"/>
      <c r="L273" s="8" t="n"/>
    </row>
    <row r="274">
      <c r="E274" s="9">
        <f>IF(D274="","",IFERROR(INDEX(Entreprises!$B$2:$B$501,MATCH(D274,Entreprises!$A$2:$A$501,0)),"ID inconnu"))</f>
        <v/>
      </c>
      <c r="J274" s="8" t="n"/>
      <c r="L274" s="8" t="n"/>
    </row>
    <row r="275">
      <c r="E275" s="9">
        <f>IF(D275="","",IFERROR(INDEX(Entreprises!$B$2:$B$501,MATCH(D275,Entreprises!$A$2:$A$501,0)),"ID inconnu"))</f>
        <v/>
      </c>
      <c r="J275" s="8" t="n"/>
      <c r="L275" s="8" t="n"/>
    </row>
    <row r="276">
      <c r="E276" s="9">
        <f>IF(D276="","",IFERROR(INDEX(Entreprises!$B$2:$B$501,MATCH(D276,Entreprises!$A$2:$A$501,0)),"ID inconnu"))</f>
        <v/>
      </c>
      <c r="J276" s="8" t="n"/>
      <c r="L276" s="8" t="n"/>
    </row>
    <row r="277">
      <c r="E277" s="9">
        <f>IF(D277="","",IFERROR(INDEX(Entreprises!$B$2:$B$501,MATCH(D277,Entreprises!$A$2:$A$501,0)),"ID inconnu"))</f>
        <v/>
      </c>
      <c r="J277" s="8" t="n"/>
      <c r="L277" s="8" t="n"/>
    </row>
    <row r="278">
      <c r="E278" s="9">
        <f>IF(D278="","",IFERROR(INDEX(Entreprises!$B$2:$B$501,MATCH(D278,Entreprises!$A$2:$A$501,0)),"ID inconnu"))</f>
        <v/>
      </c>
      <c r="J278" s="8" t="n"/>
      <c r="L278" s="8" t="n"/>
    </row>
    <row r="279">
      <c r="E279" s="9">
        <f>IF(D279="","",IFERROR(INDEX(Entreprises!$B$2:$B$501,MATCH(D279,Entreprises!$A$2:$A$501,0)),"ID inconnu"))</f>
        <v/>
      </c>
      <c r="J279" s="8" t="n"/>
      <c r="L279" s="8" t="n"/>
    </row>
    <row r="280">
      <c r="E280" s="9">
        <f>IF(D280="","",IFERROR(INDEX(Entreprises!$B$2:$B$501,MATCH(D280,Entreprises!$A$2:$A$501,0)),"ID inconnu"))</f>
        <v/>
      </c>
      <c r="J280" s="8" t="n"/>
      <c r="L280" s="8" t="n"/>
    </row>
    <row r="281">
      <c r="E281" s="9">
        <f>IF(D281="","",IFERROR(INDEX(Entreprises!$B$2:$B$501,MATCH(D281,Entreprises!$A$2:$A$501,0)),"ID inconnu"))</f>
        <v/>
      </c>
      <c r="J281" s="8" t="n"/>
      <c r="L281" s="8" t="n"/>
    </row>
    <row r="282">
      <c r="E282" s="9">
        <f>IF(D282="","",IFERROR(INDEX(Entreprises!$B$2:$B$501,MATCH(D282,Entreprises!$A$2:$A$501,0)),"ID inconnu"))</f>
        <v/>
      </c>
      <c r="J282" s="8" t="n"/>
      <c r="L282" s="8" t="n"/>
    </row>
    <row r="283">
      <c r="E283" s="9">
        <f>IF(D283="","",IFERROR(INDEX(Entreprises!$B$2:$B$501,MATCH(D283,Entreprises!$A$2:$A$501,0)),"ID inconnu"))</f>
        <v/>
      </c>
      <c r="J283" s="8" t="n"/>
      <c r="L283" s="8" t="n"/>
    </row>
    <row r="284">
      <c r="E284" s="9">
        <f>IF(D284="","",IFERROR(INDEX(Entreprises!$B$2:$B$501,MATCH(D284,Entreprises!$A$2:$A$501,0)),"ID inconnu"))</f>
        <v/>
      </c>
      <c r="J284" s="8" t="n"/>
      <c r="L284" s="8" t="n"/>
    </row>
    <row r="285">
      <c r="E285" s="9">
        <f>IF(D285="","",IFERROR(INDEX(Entreprises!$B$2:$B$501,MATCH(D285,Entreprises!$A$2:$A$501,0)),"ID inconnu"))</f>
        <v/>
      </c>
      <c r="J285" s="8" t="n"/>
      <c r="L285" s="8" t="n"/>
    </row>
    <row r="286">
      <c r="E286" s="9">
        <f>IF(D286="","",IFERROR(INDEX(Entreprises!$B$2:$B$501,MATCH(D286,Entreprises!$A$2:$A$501,0)),"ID inconnu"))</f>
        <v/>
      </c>
      <c r="J286" s="8" t="n"/>
      <c r="L286" s="8" t="n"/>
    </row>
    <row r="287">
      <c r="E287" s="9">
        <f>IF(D287="","",IFERROR(INDEX(Entreprises!$B$2:$B$501,MATCH(D287,Entreprises!$A$2:$A$501,0)),"ID inconnu"))</f>
        <v/>
      </c>
      <c r="J287" s="8" t="n"/>
      <c r="L287" s="8" t="n"/>
    </row>
    <row r="288">
      <c r="E288" s="9">
        <f>IF(D288="","",IFERROR(INDEX(Entreprises!$B$2:$B$501,MATCH(D288,Entreprises!$A$2:$A$501,0)),"ID inconnu"))</f>
        <v/>
      </c>
      <c r="J288" s="8" t="n"/>
      <c r="L288" s="8" t="n"/>
    </row>
    <row r="289">
      <c r="E289" s="9">
        <f>IF(D289="","",IFERROR(INDEX(Entreprises!$B$2:$B$501,MATCH(D289,Entreprises!$A$2:$A$501,0)),"ID inconnu"))</f>
        <v/>
      </c>
      <c r="J289" s="8" t="n"/>
      <c r="L289" s="8" t="n"/>
    </row>
    <row r="290">
      <c r="E290" s="9">
        <f>IF(D290="","",IFERROR(INDEX(Entreprises!$B$2:$B$501,MATCH(D290,Entreprises!$A$2:$A$501,0)),"ID inconnu"))</f>
        <v/>
      </c>
      <c r="J290" s="8" t="n"/>
      <c r="L290" s="8" t="n"/>
    </row>
    <row r="291">
      <c r="E291" s="9">
        <f>IF(D291="","",IFERROR(INDEX(Entreprises!$B$2:$B$501,MATCH(D291,Entreprises!$A$2:$A$501,0)),"ID inconnu"))</f>
        <v/>
      </c>
      <c r="J291" s="8" t="n"/>
      <c r="L291" s="8" t="n"/>
    </row>
    <row r="292">
      <c r="E292" s="9">
        <f>IF(D292="","",IFERROR(INDEX(Entreprises!$B$2:$B$501,MATCH(D292,Entreprises!$A$2:$A$501,0)),"ID inconnu"))</f>
        <v/>
      </c>
      <c r="J292" s="8" t="n"/>
      <c r="L292" s="8" t="n"/>
    </row>
    <row r="293">
      <c r="E293" s="9">
        <f>IF(D293="","",IFERROR(INDEX(Entreprises!$B$2:$B$501,MATCH(D293,Entreprises!$A$2:$A$501,0)),"ID inconnu"))</f>
        <v/>
      </c>
      <c r="J293" s="8" t="n"/>
      <c r="L293" s="8" t="n"/>
    </row>
    <row r="294">
      <c r="E294" s="9">
        <f>IF(D294="","",IFERROR(INDEX(Entreprises!$B$2:$B$501,MATCH(D294,Entreprises!$A$2:$A$501,0)),"ID inconnu"))</f>
        <v/>
      </c>
      <c r="J294" s="8" t="n"/>
      <c r="L294" s="8" t="n"/>
    </row>
    <row r="295">
      <c r="E295" s="9">
        <f>IF(D295="","",IFERROR(INDEX(Entreprises!$B$2:$B$501,MATCH(D295,Entreprises!$A$2:$A$501,0)),"ID inconnu"))</f>
        <v/>
      </c>
      <c r="J295" s="8" t="n"/>
      <c r="L295" s="8" t="n"/>
    </row>
    <row r="296">
      <c r="E296" s="9">
        <f>IF(D296="","",IFERROR(INDEX(Entreprises!$B$2:$B$501,MATCH(D296,Entreprises!$A$2:$A$501,0)),"ID inconnu"))</f>
        <v/>
      </c>
      <c r="J296" s="8" t="n"/>
      <c r="L296" s="8" t="n"/>
    </row>
    <row r="297">
      <c r="E297" s="9">
        <f>IF(D297="","",IFERROR(INDEX(Entreprises!$B$2:$B$501,MATCH(D297,Entreprises!$A$2:$A$501,0)),"ID inconnu"))</f>
        <v/>
      </c>
      <c r="J297" s="8" t="n"/>
      <c r="L297" s="8" t="n"/>
    </row>
    <row r="298">
      <c r="E298" s="9">
        <f>IF(D298="","",IFERROR(INDEX(Entreprises!$B$2:$B$501,MATCH(D298,Entreprises!$A$2:$A$501,0)),"ID inconnu"))</f>
        <v/>
      </c>
      <c r="J298" s="8" t="n"/>
      <c r="L298" s="8" t="n"/>
    </row>
    <row r="299">
      <c r="E299" s="9">
        <f>IF(D299="","",IFERROR(INDEX(Entreprises!$B$2:$B$501,MATCH(D299,Entreprises!$A$2:$A$501,0)),"ID inconnu"))</f>
        <v/>
      </c>
      <c r="J299" s="8" t="n"/>
      <c r="L299" s="8" t="n"/>
    </row>
    <row r="300">
      <c r="E300" s="9">
        <f>IF(D300="","",IFERROR(INDEX(Entreprises!$B$2:$B$501,MATCH(D300,Entreprises!$A$2:$A$501,0)),"ID inconnu"))</f>
        <v/>
      </c>
      <c r="J300" s="8" t="n"/>
      <c r="L300" s="8" t="n"/>
    </row>
    <row r="301">
      <c r="E301" s="9">
        <f>IF(D301="","",IFERROR(INDEX(Entreprises!$B$2:$B$501,MATCH(D301,Entreprises!$A$2:$A$501,0)),"ID inconnu"))</f>
        <v/>
      </c>
      <c r="J301" s="8" t="n"/>
      <c r="L301" s="8" t="n"/>
    </row>
    <row r="302">
      <c r="E302" s="9">
        <f>IF(D302="","",IFERROR(INDEX(Entreprises!$B$2:$B$501,MATCH(D302,Entreprises!$A$2:$A$501,0)),"ID inconnu"))</f>
        <v/>
      </c>
      <c r="J302" s="8" t="n"/>
      <c r="L302" s="8" t="n"/>
    </row>
    <row r="303">
      <c r="E303" s="9">
        <f>IF(D303="","",IFERROR(INDEX(Entreprises!$B$2:$B$501,MATCH(D303,Entreprises!$A$2:$A$501,0)),"ID inconnu"))</f>
        <v/>
      </c>
      <c r="J303" s="8" t="n"/>
      <c r="L303" s="8" t="n"/>
    </row>
    <row r="304">
      <c r="E304" s="9">
        <f>IF(D304="","",IFERROR(INDEX(Entreprises!$B$2:$B$501,MATCH(D304,Entreprises!$A$2:$A$501,0)),"ID inconnu"))</f>
        <v/>
      </c>
      <c r="J304" s="8" t="n"/>
      <c r="L304" s="8" t="n"/>
    </row>
    <row r="305">
      <c r="E305" s="9">
        <f>IF(D305="","",IFERROR(INDEX(Entreprises!$B$2:$B$501,MATCH(D305,Entreprises!$A$2:$A$501,0)),"ID inconnu"))</f>
        <v/>
      </c>
      <c r="J305" s="8" t="n"/>
      <c r="L305" s="8" t="n"/>
    </row>
    <row r="306">
      <c r="E306" s="9">
        <f>IF(D306="","",IFERROR(INDEX(Entreprises!$B$2:$B$501,MATCH(D306,Entreprises!$A$2:$A$501,0)),"ID inconnu"))</f>
        <v/>
      </c>
      <c r="J306" s="8" t="n"/>
      <c r="L306" s="8" t="n"/>
    </row>
    <row r="307">
      <c r="E307" s="9">
        <f>IF(D307="","",IFERROR(INDEX(Entreprises!$B$2:$B$501,MATCH(D307,Entreprises!$A$2:$A$501,0)),"ID inconnu"))</f>
        <v/>
      </c>
      <c r="J307" s="8" t="n"/>
      <c r="L307" s="8" t="n"/>
    </row>
    <row r="308">
      <c r="E308" s="9">
        <f>IF(D308="","",IFERROR(INDEX(Entreprises!$B$2:$B$501,MATCH(D308,Entreprises!$A$2:$A$501,0)),"ID inconnu"))</f>
        <v/>
      </c>
      <c r="J308" s="8" t="n"/>
      <c r="L308" s="8" t="n"/>
    </row>
    <row r="309">
      <c r="E309" s="9">
        <f>IF(D309="","",IFERROR(INDEX(Entreprises!$B$2:$B$501,MATCH(D309,Entreprises!$A$2:$A$501,0)),"ID inconnu"))</f>
        <v/>
      </c>
      <c r="J309" s="8" t="n"/>
      <c r="L309" s="8" t="n"/>
    </row>
    <row r="310">
      <c r="E310" s="9">
        <f>IF(D310="","",IFERROR(INDEX(Entreprises!$B$2:$B$501,MATCH(D310,Entreprises!$A$2:$A$501,0)),"ID inconnu"))</f>
        <v/>
      </c>
      <c r="J310" s="8" t="n"/>
      <c r="L310" s="8" t="n"/>
    </row>
    <row r="311">
      <c r="E311" s="9">
        <f>IF(D311="","",IFERROR(INDEX(Entreprises!$B$2:$B$501,MATCH(D311,Entreprises!$A$2:$A$501,0)),"ID inconnu"))</f>
        <v/>
      </c>
      <c r="J311" s="8" t="n"/>
      <c r="L311" s="8" t="n"/>
    </row>
    <row r="312">
      <c r="E312" s="9">
        <f>IF(D312="","",IFERROR(INDEX(Entreprises!$B$2:$B$501,MATCH(D312,Entreprises!$A$2:$A$501,0)),"ID inconnu"))</f>
        <v/>
      </c>
      <c r="J312" s="8" t="n"/>
      <c r="L312" s="8" t="n"/>
    </row>
    <row r="313">
      <c r="E313" s="9">
        <f>IF(D313="","",IFERROR(INDEX(Entreprises!$B$2:$B$501,MATCH(D313,Entreprises!$A$2:$A$501,0)),"ID inconnu"))</f>
        <v/>
      </c>
      <c r="J313" s="8" t="n"/>
      <c r="L313" s="8" t="n"/>
    </row>
    <row r="314">
      <c r="E314" s="9">
        <f>IF(D314="","",IFERROR(INDEX(Entreprises!$B$2:$B$501,MATCH(D314,Entreprises!$A$2:$A$501,0)),"ID inconnu"))</f>
        <v/>
      </c>
      <c r="J314" s="8" t="n"/>
      <c r="L314" s="8" t="n"/>
    </row>
    <row r="315">
      <c r="E315" s="9">
        <f>IF(D315="","",IFERROR(INDEX(Entreprises!$B$2:$B$501,MATCH(D315,Entreprises!$A$2:$A$501,0)),"ID inconnu"))</f>
        <v/>
      </c>
      <c r="J315" s="8" t="n"/>
      <c r="L315" s="8" t="n"/>
    </row>
    <row r="316">
      <c r="E316" s="9">
        <f>IF(D316="","",IFERROR(INDEX(Entreprises!$B$2:$B$501,MATCH(D316,Entreprises!$A$2:$A$501,0)),"ID inconnu"))</f>
        <v/>
      </c>
      <c r="J316" s="8" t="n"/>
      <c r="L316" s="8" t="n"/>
    </row>
    <row r="317">
      <c r="E317" s="9">
        <f>IF(D317="","",IFERROR(INDEX(Entreprises!$B$2:$B$501,MATCH(D317,Entreprises!$A$2:$A$501,0)),"ID inconnu"))</f>
        <v/>
      </c>
      <c r="J317" s="8" t="n"/>
      <c r="L317" s="8" t="n"/>
    </row>
    <row r="318">
      <c r="E318" s="9">
        <f>IF(D318="","",IFERROR(INDEX(Entreprises!$B$2:$B$501,MATCH(D318,Entreprises!$A$2:$A$501,0)),"ID inconnu"))</f>
        <v/>
      </c>
      <c r="J318" s="8" t="n"/>
      <c r="L318" s="8" t="n"/>
    </row>
    <row r="319">
      <c r="E319" s="9">
        <f>IF(D319="","",IFERROR(INDEX(Entreprises!$B$2:$B$501,MATCH(D319,Entreprises!$A$2:$A$501,0)),"ID inconnu"))</f>
        <v/>
      </c>
      <c r="J319" s="8" t="n"/>
      <c r="L319" s="8" t="n"/>
    </row>
    <row r="320">
      <c r="E320" s="9">
        <f>IF(D320="","",IFERROR(INDEX(Entreprises!$B$2:$B$501,MATCH(D320,Entreprises!$A$2:$A$501,0)),"ID inconnu"))</f>
        <v/>
      </c>
      <c r="J320" s="8" t="n"/>
      <c r="L320" s="8" t="n"/>
    </row>
    <row r="321">
      <c r="E321" s="9">
        <f>IF(D321="","",IFERROR(INDEX(Entreprises!$B$2:$B$501,MATCH(D321,Entreprises!$A$2:$A$501,0)),"ID inconnu"))</f>
        <v/>
      </c>
      <c r="J321" s="8" t="n"/>
      <c r="L321" s="8" t="n"/>
    </row>
    <row r="322">
      <c r="E322" s="9">
        <f>IF(D322="","",IFERROR(INDEX(Entreprises!$B$2:$B$501,MATCH(D322,Entreprises!$A$2:$A$501,0)),"ID inconnu"))</f>
        <v/>
      </c>
      <c r="J322" s="8" t="n"/>
      <c r="L322" s="8" t="n"/>
    </row>
    <row r="323">
      <c r="E323" s="9">
        <f>IF(D323="","",IFERROR(INDEX(Entreprises!$B$2:$B$501,MATCH(D323,Entreprises!$A$2:$A$501,0)),"ID inconnu"))</f>
        <v/>
      </c>
      <c r="J323" s="8" t="n"/>
      <c r="L323" s="8" t="n"/>
    </row>
    <row r="324">
      <c r="E324" s="9">
        <f>IF(D324="","",IFERROR(INDEX(Entreprises!$B$2:$B$501,MATCH(D324,Entreprises!$A$2:$A$501,0)),"ID inconnu"))</f>
        <v/>
      </c>
      <c r="J324" s="8" t="n"/>
      <c r="L324" s="8" t="n"/>
    </row>
    <row r="325">
      <c r="E325" s="9">
        <f>IF(D325="","",IFERROR(INDEX(Entreprises!$B$2:$B$501,MATCH(D325,Entreprises!$A$2:$A$501,0)),"ID inconnu"))</f>
        <v/>
      </c>
      <c r="J325" s="8" t="n"/>
      <c r="L325" s="8" t="n"/>
    </row>
    <row r="326">
      <c r="E326" s="9">
        <f>IF(D326="","",IFERROR(INDEX(Entreprises!$B$2:$B$501,MATCH(D326,Entreprises!$A$2:$A$501,0)),"ID inconnu"))</f>
        <v/>
      </c>
      <c r="J326" s="8" t="n"/>
      <c r="L326" s="8" t="n"/>
    </row>
    <row r="327">
      <c r="E327" s="9">
        <f>IF(D327="","",IFERROR(INDEX(Entreprises!$B$2:$B$501,MATCH(D327,Entreprises!$A$2:$A$501,0)),"ID inconnu"))</f>
        <v/>
      </c>
      <c r="J327" s="8" t="n"/>
      <c r="L327" s="8" t="n"/>
    </row>
    <row r="328">
      <c r="E328" s="9">
        <f>IF(D328="","",IFERROR(INDEX(Entreprises!$B$2:$B$501,MATCH(D328,Entreprises!$A$2:$A$501,0)),"ID inconnu"))</f>
        <v/>
      </c>
      <c r="J328" s="8" t="n"/>
      <c r="L328" s="8" t="n"/>
    </row>
    <row r="329">
      <c r="E329" s="9">
        <f>IF(D329="","",IFERROR(INDEX(Entreprises!$B$2:$B$501,MATCH(D329,Entreprises!$A$2:$A$501,0)),"ID inconnu"))</f>
        <v/>
      </c>
      <c r="J329" s="8" t="n"/>
      <c r="L329" s="8" t="n"/>
    </row>
    <row r="330">
      <c r="E330" s="9">
        <f>IF(D330="","",IFERROR(INDEX(Entreprises!$B$2:$B$501,MATCH(D330,Entreprises!$A$2:$A$501,0)),"ID inconnu"))</f>
        <v/>
      </c>
      <c r="J330" s="8" t="n"/>
      <c r="L330" s="8" t="n"/>
    </row>
    <row r="331">
      <c r="E331" s="9">
        <f>IF(D331="","",IFERROR(INDEX(Entreprises!$B$2:$B$501,MATCH(D331,Entreprises!$A$2:$A$501,0)),"ID inconnu"))</f>
        <v/>
      </c>
      <c r="J331" s="8" t="n"/>
      <c r="L331" s="8" t="n"/>
    </row>
    <row r="332">
      <c r="E332" s="9">
        <f>IF(D332="","",IFERROR(INDEX(Entreprises!$B$2:$B$501,MATCH(D332,Entreprises!$A$2:$A$501,0)),"ID inconnu"))</f>
        <v/>
      </c>
      <c r="J332" s="8" t="n"/>
      <c r="L332" s="8" t="n"/>
    </row>
    <row r="333">
      <c r="E333" s="9">
        <f>IF(D333="","",IFERROR(INDEX(Entreprises!$B$2:$B$501,MATCH(D333,Entreprises!$A$2:$A$501,0)),"ID inconnu"))</f>
        <v/>
      </c>
      <c r="J333" s="8" t="n"/>
      <c r="L333" s="8" t="n"/>
    </row>
    <row r="334">
      <c r="E334" s="9">
        <f>IF(D334="","",IFERROR(INDEX(Entreprises!$B$2:$B$501,MATCH(D334,Entreprises!$A$2:$A$501,0)),"ID inconnu"))</f>
        <v/>
      </c>
      <c r="J334" s="8" t="n"/>
      <c r="L334" s="8" t="n"/>
    </row>
    <row r="335">
      <c r="E335" s="9">
        <f>IF(D335="","",IFERROR(INDEX(Entreprises!$B$2:$B$501,MATCH(D335,Entreprises!$A$2:$A$501,0)),"ID inconnu"))</f>
        <v/>
      </c>
      <c r="J335" s="8" t="n"/>
      <c r="L335" s="8" t="n"/>
    </row>
    <row r="336">
      <c r="E336" s="9">
        <f>IF(D336="","",IFERROR(INDEX(Entreprises!$B$2:$B$501,MATCH(D336,Entreprises!$A$2:$A$501,0)),"ID inconnu"))</f>
        <v/>
      </c>
      <c r="J336" s="8" t="n"/>
      <c r="L336" s="8" t="n"/>
    </row>
    <row r="337">
      <c r="E337" s="9">
        <f>IF(D337="","",IFERROR(INDEX(Entreprises!$B$2:$B$501,MATCH(D337,Entreprises!$A$2:$A$501,0)),"ID inconnu"))</f>
        <v/>
      </c>
      <c r="J337" s="8" t="n"/>
      <c r="L337" s="8" t="n"/>
    </row>
    <row r="338">
      <c r="E338" s="9">
        <f>IF(D338="","",IFERROR(INDEX(Entreprises!$B$2:$B$501,MATCH(D338,Entreprises!$A$2:$A$501,0)),"ID inconnu"))</f>
        <v/>
      </c>
      <c r="J338" s="8" t="n"/>
      <c r="L338" s="8" t="n"/>
    </row>
    <row r="339">
      <c r="E339" s="9">
        <f>IF(D339="","",IFERROR(INDEX(Entreprises!$B$2:$B$501,MATCH(D339,Entreprises!$A$2:$A$501,0)),"ID inconnu"))</f>
        <v/>
      </c>
      <c r="J339" s="8" t="n"/>
      <c r="L339" s="8" t="n"/>
    </row>
    <row r="340">
      <c r="E340" s="9">
        <f>IF(D340="","",IFERROR(INDEX(Entreprises!$B$2:$B$501,MATCH(D340,Entreprises!$A$2:$A$501,0)),"ID inconnu"))</f>
        <v/>
      </c>
      <c r="J340" s="8" t="n"/>
      <c r="L340" s="8" t="n"/>
    </row>
    <row r="341">
      <c r="E341" s="9">
        <f>IF(D341="","",IFERROR(INDEX(Entreprises!$B$2:$B$501,MATCH(D341,Entreprises!$A$2:$A$501,0)),"ID inconnu"))</f>
        <v/>
      </c>
      <c r="J341" s="8" t="n"/>
      <c r="L341" s="8" t="n"/>
    </row>
    <row r="342">
      <c r="E342" s="9">
        <f>IF(D342="","",IFERROR(INDEX(Entreprises!$B$2:$B$501,MATCH(D342,Entreprises!$A$2:$A$501,0)),"ID inconnu"))</f>
        <v/>
      </c>
      <c r="J342" s="8" t="n"/>
      <c r="L342" s="8" t="n"/>
    </row>
    <row r="343">
      <c r="E343" s="9">
        <f>IF(D343="","",IFERROR(INDEX(Entreprises!$B$2:$B$501,MATCH(D343,Entreprises!$A$2:$A$501,0)),"ID inconnu"))</f>
        <v/>
      </c>
      <c r="J343" s="8" t="n"/>
      <c r="L343" s="8" t="n"/>
    </row>
    <row r="344">
      <c r="E344" s="9">
        <f>IF(D344="","",IFERROR(INDEX(Entreprises!$B$2:$B$501,MATCH(D344,Entreprises!$A$2:$A$501,0)),"ID inconnu"))</f>
        <v/>
      </c>
      <c r="J344" s="8" t="n"/>
      <c r="L344" s="8" t="n"/>
    </row>
    <row r="345">
      <c r="E345" s="9">
        <f>IF(D345="","",IFERROR(INDEX(Entreprises!$B$2:$B$501,MATCH(D345,Entreprises!$A$2:$A$501,0)),"ID inconnu"))</f>
        <v/>
      </c>
      <c r="J345" s="8" t="n"/>
      <c r="L345" s="8" t="n"/>
    </row>
    <row r="346">
      <c r="E346" s="9">
        <f>IF(D346="","",IFERROR(INDEX(Entreprises!$B$2:$B$501,MATCH(D346,Entreprises!$A$2:$A$501,0)),"ID inconnu"))</f>
        <v/>
      </c>
      <c r="J346" s="8" t="n"/>
      <c r="L346" s="8" t="n"/>
    </row>
    <row r="347">
      <c r="E347" s="9">
        <f>IF(D347="","",IFERROR(INDEX(Entreprises!$B$2:$B$501,MATCH(D347,Entreprises!$A$2:$A$501,0)),"ID inconnu"))</f>
        <v/>
      </c>
      <c r="J347" s="8" t="n"/>
      <c r="L347" s="8" t="n"/>
    </row>
    <row r="348">
      <c r="E348" s="9">
        <f>IF(D348="","",IFERROR(INDEX(Entreprises!$B$2:$B$501,MATCH(D348,Entreprises!$A$2:$A$501,0)),"ID inconnu"))</f>
        <v/>
      </c>
      <c r="J348" s="8" t="n"/>
      <c r="L348" s="8" t="n"/>
    </row>
    <row r="349">
      <c r="E349" s="9">
        <f>IF(D349="","",IFERROR(INDEX(Entreprises!$B$2:$B$501,MATCH(D349,Entreprises!$A$2:$A$501,0)),"ID inconnu"))</f>
        <v/>
      </c>
      <c r="J349" s="8" t="n"/>
      <c r="L349" s="8" t="n"/>
    </row>
    <row r="350">
      <c r="E350" s="9">
        <f>IF(D350="","",IFERROR(INDEX(Entreprises!$B$2:$B$501,MATCH(D350,Entreprises!$A$2:$A$501,0)),"ID inconnu"))</f>
        <v/>
      </c>
      <c r="J350" s="8" t="n"/>
      <c r="L350" s="8" t="n"/>
    </row>
    <row r="351">
      <c r="E351" s="9">
        <f>IF(D351="","",IFERROR(INDEX(Entreprises!$B$2:$B$501,MATCH(D351,Entreprises!$A$2:$A$501,0)),"ID inconnu"))</f>
        <v/>
      </c>
      <c r="J351" s="8" t="n"/>
      <c r="L351" s="8" t="n"/>
    </row>
    <row r="352">
      <c r="E352" s="9">
        <f>IF(D352="","",IFERROR(INDEX(Entreprises!$B$2:$B$501,MATCH(D352,Entreprises!$A$2:$A$501,0)),"ID inconnu"))</f>
        <v/>
      </c>
      <c r="J352" s="8" t="n"/>
      <c r="L352" s="8" t="n"/>
    </row>
    <row r="353">
      <c r="E353" s="9">
        <f>IF(D353="","",IFERROR(INDEX(Entreprises!$B$2:$B$501,MATCH(D353,Entreprises!$A$2:$A$501,0)),"ID inconnu"))</f>
        <v/>
      </c>
      <c r="J353" s="8" t="n"/>
      <c r="L353" s="8" t="n"/>
    </row>
    <row r="354">
      <c r="E354" s="9">
        <f>IF(D354="","",IFERROR(INDEX(Entreprises!$B$2:$B$501,MATCH(D354,Entreprises!$A$2:$A$501,0)),"ID inconnu"))</f>
        <v/>
      </c>
      <c r="J354" s="8" t="n"/>
      <c r="L354" s="8" t="n"/>
    </row>
    <row r="355">
      <c r="E355" s="9">
        <f>IF(D355="","",IFERROR(INDEX(Entreprises!$B$2:$B$501,MATCH(D355,Entreprises!$A$2:$A$501,0)),"ID inconnu"))</f>
        <v/>
      </c>
      <c r="J355" s="8" t="n"/>
      <c r="L355" s="8" t="n"/>
    </row>
    <row r="356">
      <c r="E356" s="9">
        <f>IF(D356="","",IFERROR(INDEX(Entreprises!$B$2:$B$501,MATCH(D356,Entreprises!$A$2:$A$501,0)),"ID inconnu"))</f>
        <v/>
      </c>
      <c r="J356" s="8" t="n"/>
      <c r="L356" s="8" t="n"/>
    </row>
    <row r="357">
      <c r="E357" s="9">
        <f>IF(D357="","",IFERROR(INDEX(Entreprises!$B$2:$B$501,MATCH(D357,Entreprises!$A$2:$A$501,0)),"ID inconnu"))</f>
        <v/>
      </c>
      <c r="J357" s="8" t="n"/>
      <c r="L357" s="8" t="n"/>
    </row>
    <row r="358">
      <c r="E358" s="9">
        <f>IF(D358="","",IFERROR(INDEX(Entreprises!$B$2:$B$501,MATCH(D358,Entreprises!$A$2:$A$501,0)),"ID inconnu"))</f>
        <v/>
      </c>
      <c r="J358" s="8" t="n"/>
      <c r="L358" s="8" t="n"/>
    </row>
    <row r="359">
      <c r="E359" s="9">
        <f>IF(D359="","",IFERROR(INDEX(Entreprises!$B$2:$B$501,MATCH(D359,Entreprises!$A$2:$A$501,0)),"ID inconnu"))</f>
        <v/>
      </c>
      <c r="J359" s="8" t="n"/>
      <c r="L359" s="8" t="n"/>
    </row>
    <row r="360">
      <c r="E360" s="9">
        <f>IF(D360="","",IFERROR(INDEX(Entreprises!$B$2:$B$501,MATCH(D360,Entreprises!$A$2:$A$501,0)),"ID inconnu"))</f>
        <v/>
      </c>
      <c r="J360" s="8" t="n"/>
      <c r="L360" s="8" t="n"/>
    </row>
    <row r="361">
      <c r="E361" s="9">
        <f>IF(D361="","",IFERROR(INDEX(Entreprises!$B$2:$B$501,MATCH(D361,Entreprises!$A$2:$A$501,0)),"ID inconnu"))</f>
        <v/>
      </c>
      <c r="J361" s="8" t="n"/>
      <c r="L361" s="8" t="n"/>
    </row>
    <row r="362">
      <c r="E362" s="9">
        <f>IF(D362="","",IFERROR(INDEX(Entreprises!$B$2:$B$501,MATCH(D362,Entreprises!$A$2:$A$501,0)),"ID inconnu"))</f>
        <v/>
      </c>
      <c r="J362" s="8" t="n"/>
      <c r="L362" s="8" t="n"/>
    </row>
    <row r="363">
      <c r="E363" s="9">
        <f>IF(D363="","",IFERROR(INDEX(Entreprises!$B$2:$B$501,MATCH(D363,Entreprises!$A$2:$A$501,0)),"ID inconnu"))</f>
        <v/>
      </c>
      <c r="J363" s="8" t="n"/>
      <c r="L363" s="8" t="n"/>
    </row>
    <row r="364">
      <c r="E364" s="9">
        <f>IF(D364="","",IFERROR(INDEX(Entreprises!$B$2:$B$501,MATCH(D364,Entreprises!$A$2:$A$501,0)),"ID inconnu"))</f>
        <v/>
      </c>
      <c r="J364" s="8" t="n"/>
      <c r="L364" s="8" t="n"/>
    </row>
    <row r="365">
      <c r="E365" s="9">
        <f>IF(D365="","",IFERROR(INDEX(Entreprises!$B$2:$B$501,MATCH(D365,Entreprises!$A$2:$A$501,0)),"ID inconnu"))</f>
        <v/>
      </c>
      <c r="J365" s="8" t="n"/>
      <c r="L365" s="8" t="n"/>
    </row>
    <row r="366">
      <c r="E366" s="9">
        <f>IF(D366="","",IFERROR(INDEX(Entreprises!$B$2:$B$501,MATCH(D366,Entreprises!$A$2:$A$501,0)),"ID inconnu"))</f>
        <v/>
      </c>
      <c r="J366" s="8" t="n"/>
      <c r="L366" s="8" t="n"/>
    </row>
    <row r="367">
      <c r="E367" s="9">
        <f>IF(D367="","",IFERROR(INDEX(Entreprises!$B$2:$B$501,MATCH(D367,Entreprises!$A$2:$A$501,0)),"ID inconnu"))</f>
        <v/>
      </c>
      <c r="J367" s="8" t="n"/>
      <c r="L367" s="8" t="n"/>
    </row>
    <row r="368">
      <c r="E368" s="9">
        <f>IF(D368="","",IFERROR(INDEX(Entreprises!$B$2:$B$501,MATCH(D368,Entreprises!$A$2:$A$501,0)),"ID inconnu"))</f>
        <v/>
      </c>
      <c r="J368" s="8" t="n"/>
      <c r="L368" s="8" t="n"/>
    </row>
    <row r="369">
      <c r="E369" s="9">
        <f>IF(D369="","",IFERROR(INDEX(Entreprises!$B$2:$B$501,MATCH(D369,Entreprises!$A$2:$A$501,0)),"ID inconnu"))</f>
        <v/>
      </c>
      <c r="J369" s="8" t="n"/>
      <c r="L369" s="8" t="n"/>
    </row>
    <row r="370">
      <c r="E370" s="9">
        <f>IF(D370="","",IFERROR(INDEX(Entreprises!$B$2:$B$501,MATCH(D370,Entreprises!$A$2:$A$501,0)),"ID inconnu"))</f>
        <v/>
      </c>
      <c r="J370" s="8" t="n"/>
      <c r="L370" s="8" t="n"/>
    </row>
    <row r="371">
      <c r="E371" s="9">
        <f>IF(D371="","",IFERROR(INDEX(Entreprises!$B$2:$B$501,MATCH(D371,Entreprises!$A$2:$A$501,0)),"ID inconnu"))</f>
        <v/>
      </c>
      <c r="J371" s="8" t="n"/>
      <c r="L371" s="8" t="n"/>
    </row>
    <row r="372">
      <c r="E372" s="9">
        <f>IF(D372="","",IFERROR(INDEX(Entreprises!$B$2:$B$501,MATCH(D372,Entreprises!$A$2:$A$501,0)),"ID inconnu"))</f>
        <v/>
      </c>
      <c r="J372" s="8" t="n"/>
      <c r="L372" s="8" t="n"/>
    </row>
    <row r="373">
      <c r="E373" s="9">
        <f>IF(D373="","",IFERROR(INDEX(Entreprises!$B$2:$B$501,MATCH(D373,Entreprises!$A$2:$A$501,0)),"ID inconnu"))</f>
        <v/>
      </c>
      <c r="J373" s="8" t="n"/>
      <c r="L373" s="8" t="n"/>
    </row>
    <row r="374">
      <c r="E374" s="9">
        <f>IF(D374="","",IFERROR(INDEX(Entreprises!$B$2:$B$501,MATCH(D374,Entreprises!$A$2:$A$501,0)),"ID inconnu"))</f>
        <v/>
      </c>
      <c r="J374" s="8" t="n"/>
      <c r="L374" s="8" t="n"/>
    </row>
    <row r="375">
      <c r="E375" s="9">
        <f>IF(D375="","",IFERROR(INDEX(Entreprises!$B$2:$B$501,MATCH(D375,Entreprises!$A$2:$A$501,0)),"ID inconnu"))</f>
        <v/>
      </c>
      <c r="J375" s="8" t="n"/>
      <c r="L375" s="8" t="n"/>
    </row>
    <row r="376">
      <c r="E376" s="9">
        <f>IF(D376="","",IFERROR(INDEX(Entreprises!$B$2:$B$501,MATCH(D376,Entreprises!$A$2:$A$501,0)),"ID inconnu"))</f>
        <v/>
      </c>
      <c r="J376" s="8" t="n"/>
      <c r="L376" s="8" t="n"/>
    </row>
    <row r="377">
      <c r="E377" s="9">
        <f>IF(D377="","",IFERROR(INDEX(Entreprises!$B$2:$B$501,MATCH(D377,Entreprises!$A$2:$A$501,0)),"ID inconnu"))</f>
        <v/>
      </c>
      <c r="J377" s="8" t="n"/>
      <c r="L377" s="8" t="n"/>
    </row>
    <row r="378">
      <c r="E378" s="9">
        <f>IF(D378="","",IFERROR(INDEX(Entreprises!$B$2:$B$501,MATCH(D378,Entreprises!$A$2:$A$501,0)),"ID inconnu"))</f>
        <v/>
      </c>
      <c r="J378" s="8" t="n"/>
      <c r="L378" s="8" t="n"/>
    </row>
    <row r="379">
      <c r="E379" s="9">
        <f>IF(D379="","",IFERROR(INDEX(Entreprises!$B$2:$B$501,MATCH(D379,Entreprises!$A$2:$A$501,0)),"ID inconnu"))</f>
        <v/>
      </c>
      <c r="J379" s="8" t="n"/>
      <c r="L379" s="8" t="n"/>
    </row>
    <row r="380">
      <c r="E380" s="9">
        <f>IF(D380="","",IFERROR(INDEX(Entreprises!$B$2:$B$501,MATCH(D380,Entreprises!$A$2:$A$501,0)),"ID inconnu"))</f>
        <v/>
      </c>
      <c r="J380" s="8" t="n"/>
      <c r="L380" s="8" t="n"/>
    </row>
    <row r="381">
      <c r="E381" s="9">
        <f>IF(D381="","",IFERROR(INDEX(Entreprises!$B$2:$B$501,MATCH(D381,Entreprises!$A$2:$A$501,0)),"ID inconnu"))</f>
        <v/>
      </c>
      <c r="J381" s="8" t="n"/>
      <c r="L381" s="8" t="n"/>
    </row>
    <row r="382">
      <c r="E382" s="9">
        <f>IF(D382="","",IFERROR(INDEX(Entreprises!$B$2:$B$501,MATCH(D382,Entreprises!$A$2:$A$501,0)),"ID inconnu"))</f>
        <v/>
      </c>
      <c r="J382" s="8" t="n"/>
      <c r="L382" s="8" t="n"/>
    </row>
    <row r="383">
      <c r="E383" s="9">
        <f>IF(D383="","",IFERROR(INDEX(Entreprises!$B$2:$B$501,MATCH(D383,Entreprises!$A$2:$A$501,0)),"ID inconnu"))</f>
        <v/>
      </c>
      <c r="J383" s="8" t="n"/>
      <c r="L383" s="8" t="n"/>
    </row>
    <row r="384">
      <c r="E384" s="9">
        <f>IF(D384="","",IFERROR(INDEX(Entreprises!$B$2:$B$501,MATCH(D384,Entreprises!$A$2:$A$501,0)),"ID inconnu"))</f>
        <v/>
      </c>
      <c r="J384" s="8" t="n"/>
      <c r="L384" s="8" t="n"/>
    </row>
    <row r="385">
      <c r="E385" s="9">
        <f>IF(D385="","",IFERROR(INDEX(Entreprises!$B$2:$B$501,MATCH(D385,Entreprises!$A$2:$A$501,0)),"ID inconnu"))</f>
        <v/>
      </c>
      <c r="J385" s="8" t="n"/>
      <c r="L385" s="8" t="n"/>
    </row>
    <row r="386">
      <c r="E386" s="9">
        <f>IF(D386="","",IFERROR(INDEX(Entreprises!$B$2:$B$501,MATCH(D386,Entreprises!$A$2:$A$501,0)),"ID inconnu"))</f>
        <v/>
      </c>
      <c r="J386" s="8" t="n"/>
      <c r="L386" s="8" t="n"/>
    </row>
    <row r="387">
      <c r="E387" s="9">
        <f>IF(D387="","",IFERROR(INDEX(Entreprises!$B$2:$B$501,MATCH(D387,Entreprises!$A$2:$A$501,0)),"ID inconnu"))</f>
        <v/>
      </c>
      <c r="J387" s="8" t="n"/>
      <c r="L387" s="8" t="n"/>
    </row>
    <row r="388">
      <c r="E388" s="9">
        <f>IF(D388="","",IFERROR(INDEX(Entreprises!$B$2:$B$501,MATCH(D388,Entreprises!$A$2:$A$501,0)),"ID inconnu"))</f>
        <v/>
      </c>
      <c r="J388" s="8" t="n"/>
      <c r="L388" s="8" t="n"/>
    </row>
    <row r="389">
      <c r="E389" s="9">
        <f>IF(D389="","",IFERROR(INDEX(Entreprises!$B$2:$B$501,MATCH(D389,Entreprises!$A$2:$A$501,0)),"ID inconnu"))</f>
        <v/>
      </c>
      <c r="J389" s="8" t="n"/>
      <c r="L389" s="8" t="n"/>
    </row>
    <row r="390">
      <c r="E390" s="9">
        <f>IF(D390="","",IFERROR(INDEX(Entreprises!$B$2:$B$501,MATCH(D390,Entreprises!$A$2:$A$501,0)),"ID inconnu"))</f>
        <v/>
      </c>
      <c r="J390" s="8" t="n"/>
      <c r="L390" s="8" t="n"/>
    </row>
    <row r="391">
      <c r="E391" s="9">
        <f>IF(D391="","",IFERROR(INDEX(Entreprises!$B$2:$B$501,MATCH(D391,Entreprises!$A$2:$A$501,0)),"ID inconnu"))</f>
        <v/>
      </c>
      <c r="J391" s="8" t="n"/>
      <c r="L391" s="8" t="n"/>
    </row>
    <row r="392">
      <c r="E392" s="9">
        <f>IF(D392="","",IFERROR(INDEX(Entreprises!$B$2:$B$501,MATCH(D392,Entreprises!$A$2:$A$501,0)),"ID inconnu"))</f>
        <v/>
      </c>
      <c r="J392" s="8" t="n"/>
      <c r="L392" s="8" t="n"/>
    </row>
    <row r="393">
      <c r="E393" s="9">
        <f>IF(D393="","",IFERROR(INDEX(Entreprises!$B$2:$B$501,MATCH(D393,Entreprises!$A$2:$A$501,0)),"ID inconnu"))</f>
        <v/>
      </c>
      <c r="J393" s="8" t="n"/>
      <c r="L393" s="8" t="n"/>
    </row>
    <row r="394">
      <c r="E394" s="9">
        <f>IF(D394="","",IFERROR(INDEX(Entreprises!$B$2:$B$501,MATCH(D394,Entreprises!$A$2:$A$501,0)),"ID inconnu"))</f>
        <v/>
      </c>
      <c r="J394" s="8" t="n"/>
      <c r="L394" s="8" t="n"/>
    </row>
    <row r="395">
      <c r="E395" s="9">
        <f>IF(D395="","",IFERROR(INDEX(Entreprises!$B$2:$B$501,MATCH(D395,Entreprises!$A$2:$A$501,0)),"ID inconnu"))</f>
        <v/>
      </c>
      <c r="J395" s="8" t="n"/>
      <c r="L395" s="8" t="n"/>
    </row>
    <row r="396">
      <c r="E396" s="9">
        <f>IF(D396="","",IFERROR(INDEX(Entreprises!$B$2:$B$501,MATCH(D396,Entreprises!$A$2:$A$501,0)),"ID inconnu"))</f>
        <v/>
      </c>
      <c r="J396" s="8" t="n"/>
      <c r="L396" s="8" t="n"/>
    </row>
    <row r="397">
      <c r="E397" s="9">
        <f>IF(D397="","",IFERROR(INDEX(Entreprises!$B$2:$B$501,MATCH(D397,Entreprises!$A$2:$A$501,0)),"ID inconnu"))</f>
        <v/>
      </c>
      <c r="J397" s="8" t="n"/>
      <c r="L397" s="8" t="n"/>
    </row>
    <row r="398">
      <c r="E398" s="9">
        <f>IF(D398="","",IFERROR(INDEX(Entreprises!$B$2:$B$501,MATCH(D398,Entreprises!$A$2:$A$501,0)),"ID inconnu"))</f>
        <v/>
      </c>
      <c r="J398" s="8" t="n"/>
      <c r="L398" s="8" t="n"/>
    </row>
    <row r="399">
      <c r="E399" s="9">
        <f>IF(D399="","",IFERROR(INDEX(Entreprises!$B$2:$B$501,MATCH(D399,Entreprises!$A$2:$A$501,0)),"ID inconnu"))</f>
        <v/>
      </c>
      <c r="J399" s="8" t="n"/>
      <c r="L399" s="8" t="n"/>
    </row>
    <row r="400">
      <c r="E400" s="9">
        <f>IF(D400="","",IFERROR(INDEX(Entreprises!$B$2:$B$501,MATCH(D400,Entreprises!$A$2:$A$501,0)),"ID inconnu"))</f>
        <v/>
      </c>
      <c r="J400" s="8" t="n"/>
      <c r="L400" s="8" t="n"/>
    </row>
    <row r="401">
      <c r="E401" s="9">
        <f>IF(D401="","",IFERROR(INDEX(Entreprises!$B$2:$B$501,MATCH(D401,Entreprises!$A$2:$A$501,0)),"ID inconnu"))</f>
        <v/>
      </c>
      <c r="J401" s="8" t="n"/>
      <c r="L401" s="8" t="n"/>
    </row>
    <row r="402">
      <c r="E402" s="9">
        <f>IF(D402="","",IFERROR(INDEX(Entreprises!$B$2:$B$501,MATCH(D402,Entreprises!$A$2:$A$501,0)),"ID inconnu"))</f>
        <v/>
      </c>
      <c r="J402" s="8" t="n"/>
      <c r="L402" s="8" t="n"/>
    </row>
    <row r="403">
      <c r="E403" s="9">
        <f>IF(D403="","",IFERROR(INDEX(Entreprises!$B$2:$B$501,MATCH(D403,Entreprises!$A$2:$A$501,0)),"ID inconnu"))</f>
        <v/>
      </c>
      <c r="J403" s="8" t="n"/>
      <c r="L403" s="8" t="n"/>
    </row>
    <row r="404">
      <c r="E404" s="9">
        <f>IF(D404="","",IFERROR(INDEX(Entreprises!$B$2:$B$501,MATCH(D404,Entreprises!$A$2:$A$501,0)),"ID inconnu"))</f>
        <v/>
      </c>
      <c r="J404" s="8" t="n"/>
      <c r="L404" s="8" t="n"/>
    </row>
    <row r="405">
      <c r="E405" s="9">
        <f>IF(D405="","",IFERROR(INDEX(Entreprises!$B$2:$B$501,MATCH(D405,Entreprises!$A$2:$A$501,0)),"ID inconnu"))</f>
        <v/>
      </c>
      <c r="J405" s="8" t="n"/>
      <c r="L405" s="8" t="n"/>
    </row>
    <row r="406">
      <c r="E406" s="9">
        <f>IF(D406="","",IFERROR(INDEX(Entreprises!$B$2:$B$501,MATCH(D406,Entreprises!$A$2:$A$501,0)),"ID inconnu"))</f>
        <v/>
      </c>
      <c r="J406" s="8" t="n"/>
      <c r="L406" s="8" t="n"/>
    </row>
    <row r="407">
      <c r="E407" s="9">
        <f>IF(D407="","",IFERROR(INDEX(Entreprises!$B$2:$B$501,MATCH(D407,Entreprises!$A$2:$A$501,0)),"ID inconnu"))</f>
        <v/>
      </c>
      <c r="J407" s="8" t="n"/>
      <c r="L407" s="8" t="n"/>
    </row>
    <row r="408">
      <c r="E408" s="9">
        <f>IF(D408="","",IFERROR(INDEX(Entreprises!$B$2:$B$501,MATCH(D408,Entreprises!$A$2:$A$501,0)),"ID inconnu"))</f>
        <v/>
      </c>
      <c r="J408" s="8" t="n"/>
      <c r="L408" s="8" t="n"/>
    </row>
    <row r="409">
      <c r="E409" s="9">
        <f>IF(D409="","",IFERROR(INDEX(Entreprises!$B$2:$B$501,MATCH(D409,Entreprises!$A$2:$A$501,0)),"ID inconnu"))</f>
        <v/>
      </c>
      <c r="J409" s="8" t="n"/>
      <c r="L409" s="8" t="n"/>
    </row>
    <row r="410">
      <c r="E410" s="9">
        <f>IF(D410="","",IFERROR(INDEX(Entreprises!$B$2:$B$501,MATCH(D410,Entreprises!$A$2:$A$501,0)),"ID inconnu"))</f>
        <v/>
      </c>
      <c r="J410" s="8" t="n"/>
      <c r="L410" s="8" t="n"/>
    </row>
    <row r="411">
      <c r="E411" s="9">
        <f>IF(D411="","",IFERROR(INDEX(Entreprises!$B$2:$B$501,MATCH(D411,Entreprises!$A$2:$A$501,0)),"ID inconnu"))</f>
        <v/>
      </c>
      <c r="J411" s="8" t="n"/>
      <c r="L411" s="8" t="n"/>
    </row>
    <row r="412">
      <c r="E412" s="9">
        <f>IF(D412="","",IFERROR(INDEX(Entreprises!$B$2:$B$501,MATCH(D412,Entreprises!$A$2:$A$501,0)),"ID inconnu"))</f>
        <v/>
      </c>
      <c r="J412" s="8" t="n"/>
      <c r="L412" s="8" t="n"/>
    </row>
    <row r="413">
      <c r="E413" s="9">
        <f>IF(D413="","",IFERROR(INDEX(Entreprises!$B$2:$B$501,MATCH(D413,Entreprises!$A$2:$A$501,0)),"ID inconnu"))</f>
        <v/>
      </c>
      <c r="J413" s="8" t="n"/>
      <c r="L413" s="8" t="n"/>
    </row>
    <row r="414">
      <c r="E414" s="9">
        <f>IF(D414="","",IFERROR(INDEX(Entreprises!$B$2:$B$501,MATCH(D414,Entreprises!$A$2:$A$501,0)),"ID inconnu"))</f>
        <v/>
      </c>
      <c r="J414" s="8" t="n"/>
      <c r="L414" s="8" t="n"/>
    </row>
    <row r="415">
      <c r="E415" s="9">
        <f>IF(D415="","",IFERROR(INDEX(Entreprises!$B$2:$B$501,MATCH(D415,Entreprises!$A$2:$A$501,0)),"ID inconnu"))</f>
        <v/>
      </c>
      <c r="J415" s="8" t="n"/>
      <c r="L415" s="8" t="n"/>
    </row>
    <row r="416">
      <c r="E416" s="9">
        <f>IF(D416="","",IFERROR(INDEX(Entreprises!$B$2:$B$501,MATCH(D416,Entreprises!$A$2:$A$501,0)),"ID inconnu"))</f>
        <v/>
      </c>
      <c r="J416" s="8" t="n"/>
      <c r="L416" s="8" t="n"/>
    </row>
    <row r="417">
      <c r="E417" s="9">
        <f>IF(D417="","",IFERROR(INDEX(Entreprises!$B$2:$B$501,MATCH(D417,Entreprises!$A$2:$A$501,0)),"ID inconnu"))</f>
        <v/>
      </c>
      <c r="J417" s="8" t="n"/>
      <c r="L417" s="8" t="n"/>
    </row>
    <row r="418">
      <c r="E418" s="9">
        <f>IF(D418="","",IFERROR(INDEX(Entreprises!$B$2:$B$501,MATCH(D418,Entreprises!$A$2:$A$501,0)),"ID inconnu"))</f>
        <v/>
      </c>
      <c r="J418" s="8" t="n"/>
      <c r="L418" s="8" t="n"/>
    </row>
    <row r="419">
      <c r="E419" s="9">
        <f>IF(D419="","",IFERROR(INDEX(Entreprises!$B$2:$B$501,MATCH(D419,Entreprises!$A$2:$A$501,0)),"ID inconnu"))</f>
        <v/>
      </c>
      <c r="J419" s="8" t="n"/>
      <c r="L419" s="8" t="n"/>
    </row>
    <row r="420">
      <c r="E420" s="9">
        <f>IF(D420="","",IFERROR(INDEX(Entreprises!$B$2:$B$501,MATCH(D420,Entreprises!$A$2:$A$501,0)),"ID inconnu"))</f>
        <v/>
      </c>
      <c r="J420" s="8" t="n"/>
      <c r="L420" s="8" t="n"/>
    </row>
    <row r="421">
      <c r="E421" s="9">
        <f>IF(D421="","",IFERROR(INDEX(Entreprises!$B$2:$B$501,MATCH(D421,Entreprises!$A$2:$A$501,0)),"ID inconnu"))</f>
        <v/>
      </c>
      <c r="J421" s="8" t="n"/>
      <c r="L421" s="8" t="n"/>
    </row>
    <row r="422">
      <c r="E422" s="9">
        <f>IF(D422="","",IFERROR(INDEX(Entreprises!$B$2:$B$501,MATCH(D422,Entreprises!$A$2:$A$501,0)),"ID inconnu"))</f>
        <v/>
      </c>
      <c r="J422" s="8" t="n"/>
      <c r="L422" s="8" t="n"/>
    </row>
    <row r="423">
      <c r="E423" s="9">
        <f>IF(D423="","",IFERROR(INDEX(Entreprises!$B$2:$B$501,MATCH(D423,Entreprises!$A$2:$A$501,0)),"ID inconnu"))</f>
        <v/>
      </c>
      <c r="J423" s="8" t="n"/>
      <c r="L423" s="8" t="n"/>
    </row>
    <row r="424">
      <c r="E424" s="9">
        <f>IF(D424="","",IFERROR(INDEX(Entreprises!$B$2:$B$501,MATCH(D424,Entreprises!$A$2:$A$501,0)),"ID inconnu"))</f>
        <v/>
      </c>
      <c r="J424" s="8" t="n"/>
      <c r="L424" s="8" t="n"/>
    </row>
    <row r="425">
      <c r="E425" s="9">
        <f>IF(D425="","",IFERROR(INDEX(Entreprises!$B$2:$B$501,MATCH(D425,Entreprises!$A$2:$A$501,0)),"ID inconnu"))</f>
        <v/>
      </c>
      <c r="J425" s="8" t="n"/>
      <c r="L425" s="8" t="n"/>
    </row>
    <row r="426">
      <c r="E426" s="9">
        <f>IF(D426="","",IFERROR(INDEX(Entreprises!$B$2:$B$501,MATCH(D426,Entreprises!$A$2:$A$501,0)),"ID inconnu"))</f>
        <v/>
      </c>
      <c r="J426" s="8" t="n"/>
      <c r="L426" s="8" t="n"/>
    </row>
    <row r="427">
      <c r="E427" s="9">
        <f>IF(D427="","",IFERROR(INDEX(Entreprises!$B$2:$B$501,MATCH(D427,Entreprises!$A$2:$A$501,0)),"ID inconnu"))</f>
        <v/>
      </c>
      <c r="J427" s="8" t="n"/>
      <c r="L427" s="8" t="n"/>
    </row>
    <row r="428">
      <c r="E428" s="9">
        <f>IF(D428="","",IFERROR(INDEX(Entreprises!$B$2:$B$501,MATCH(D428,Entreprises!$A$2:$A$501,0)),"ID inconnu"))</f>
        <v/>
      </c>
      <c r="J428" s="8" t="n"/>
      <c r="L428" s="8" t="n"/>
    </row>
    <row r="429">
      <c r="E429" s="9">
        <f>IF(D429="","",IFERROR(INDEX(Entreprises!$B$2:$B$501,MATCH(D429,Entreprises!$A$2:$A$501,0)),"ID inconnu"))</f>
        <v/>
      </c>
      <c r="J429" s="8" t="n"/>
      <c r="L429" s="8" t="n"/>
    </row>
    <row r="430">
      <c r="E430" s="9">
        <f>IF(D430="","",IFERROR(INDEX(Entreprises!$B$2:$B$501,MATCH(D430,Entreprises!$A$2:$A$501,0)),"ID inconnu"))</f>
        <v/>
      </c>
      <c r="J430" s="8" t="n"/>
      <c r="L430" s="8" t="n"/>
    </row>
    <row r="431">
      <c r="E431" s="9">
        <f>IF(D431="","",IFERROR(INDEX(Entreprises!$B$2:$B$501,MATCH(D431,Entreprises!$A$2:$A$501,0)),"ID inconnu"))</f>
        <v/>
      </c>
      <c r="J431" s="8" t="n"/>
      <c r="L431" s="8" t="n"/>
    </row>
    <row r="432">
      <c r="E432" s="9">
        <f>IF(D432="","",IFERROR(INDEX(Entreprises!$B$2:$B$501,MATCH(D432,Entreprises!$A$2:$A$501,0)),"ID inconnu"))</f>
        <v/>
      </c>
      <c r="J432" s="8" t="n"/>
      <c r="L432" s="8" t="n"/>
    </row>
    <row r="433">
      <c r="E433" s="9">
        <f>IF(D433="","",IFERROR(INDEX(Entreprises!$B$2:$B$501,MATCH(D433,Entreprises!$A$2:$A$501,0)),"ID inconnu"))</f>
        <v/>
      </c>
      <c r="J433" s="8" t="n"/>
      <c r="L433" s="8" t="n"/>
    </row>
    <row r="434">
      <c r="E434" s="9">
        <f>IF(D434="","",IFERROR(INDEX(Entreprises!$B$2:$B$501,MATCH(D434,Entreprises!$A$2:$A$501,0)),"ID inconnu"))</f>
        <v/>
      </c>
      <c r="J434" s="8" t="n"/>
      <c r="L434" s="8" t="n"/>
    </row>
    <row r="435">
      <c r="E435" s="9">
        <f>IF(D435="","",IFERROR(INDEX(Entreprises!$B$2:$B$501,MATCH(D435,Entreprises!$A$2:$A$501,0)),"ID inconnu"))</f>
        <v/>
      </c>
      <c r="J435" s="8" t="n"/>
      <c r="L435" s="8" t="n"/>
    </row>
    <row r="436">
      <c r="E436" s="9">
        <f>IF(D436="","",IFERROR(INDEX(Entreprises!$B$2:$B$501,MATCH(D436,Entreprises!$A$2:$A$501,0)),"ID inconnu"))</f>
        <v/>
      </c>
      <c r="J436" s="8" t="n"/>
      <c r="L436" s="8" t="n"/>
    </row>
    <row r="437">
      <c r="E437" s="9">
        <f>IF(D437="","",IFERROR(INDEX(Entreprises!$B$2:$B$501,MATCH(D437,Entreprises!$A$2:$A$501,0)),"ID inconnu"))</f>
        <v/>
      </c>
      <c r="J437" s="8" t="n"/>
      <c r="L437" s="8" t="n"/>
    </row>
    <row r="438">
      <c r="E438" s="9">
        <f>IF(D438="","",IFERROR(INDEX(Entreprises!$B$2:$B$501,MATCH(D438,Entreprises!$A$2:$A$501,0)),"ID inconnu"))</f>
        <v/>
      </c>
      <c r="J438" s="8" t="n"/>
      <c r="L438" s="8" t="n"/>
    </row>
    <row r="439">
      <c r="E439" s="9">
        <f>IF(D439="","",IFERROR(INDEX(Entreprises!$B$2:$B$501,MATCH(D439,Entreprises!$A$2:$A$501,0)),"ID inconnu"))</f>
        <v/>
      </c>
      <c r="J439" s="8" t="n"/>
      <c r="L439" s="8" t="n"/>
    </row>
    <row r="440">
      <c r="E440" s="9">
        <f>IF(D440="","",IFERROR(INDEX(Entreprises!$B$2:$B$501,MATCH(D440,Entreprises!$A$2:$A$501,0)),"ID inconnu"))</f>
        <v/>
      </c>
      <c r="J440" s="8" t="n"/>
      <c r="L440" s="8" t="n"/>
    </row>
    <row r="441">
      <c r="E441" s="9">
        <f>IF(D441="","",IFERROR(INDEX(Entreprises!$B$2:$B$501,MATCH(D441,Entreprises!$A$2:$A$501,0)),"ID inconnu"))</f>
        <v/>
      </c>
      <c r="J441" s="8" t="n"/>
      <c r="L441" s="8" t="n"/>
    </row>
    <row r="442">
      <c r="E442" s="9">
        <f>IF(D442="","",IFERROR(INDEX(Entreprises!$B$2:$B$501,MATCH(D442,Entreprises!$A$2:$A$501,0)),"ID inconnu"))</f>
        <v/>
      </c>
      <c r="J442" s="8" t="n"/>
      <c r="L442" s="8" t="n"/>
    </row>
    <row r="443">
      <c r="E443" s="9">
        <f>IF(D443="","",IFERROR(INDEX(Entreprises!$B$2:$B$501,MATCH(D443,Entreprises!$A$2:$A$501,0)),"ID inconnu"))</f>
        <v/>
      </c>
      <c r="J443" s="8" t="n"/>
      <c r="L443" s="8" t="n"/>
    </row>
    <row r="444">
      <c r="E444" s="9">
        <f>IF(D444="","",IFERROR(INDEX(Entreprises!$B$2:$B$501,MATCH(D444,Entreprises!$A$2:$A$501,0)),"ID inconnu"))</f>
        <v/>
      </c>
      <c r="J444" s="8" t="n"/>
      <c r="L444" s="8" t="n"/>
    </row>
    <row r="445">
      <c r="E445" s="9">
        <f>IF(D445="","",IFERROR(INDEX(Entreprises!$B$2:$B$501,MATCH(D445,Entreprises!$A$2:$A$501,0)),"ID inconnu"))</f>
        <v/>
      </c>
      <c r="J445" s="8" t="n"/>
      <c r="L445" s="8" t="n"/>
    </row>
    <row r="446">
      <c r="E446" s="9">
        <f>IF(D446="","",IFERROR(INDEX(Entreprises!$B$2:$B$501,MATCH(D446,Entreprises!$A$2:$A$501,0)),"ID inconnu"))</f>
        <v/>
      </c>
      <c r="J446" s="8" t="n"/>
      <c r="L446" s="8" t="n"/>
    </row>
    <row r="447">
      <c r="E447" s="9">
        <f>IF(D447="","",IFERROR(INDEX(Entreprises!$B$2:$B$501,MATCH(D447,Entreprises!$A$2:$A$501,0)),"ID inconnu"))</f>
        <v/>
      </c>
      <c r="J447" s="8" t="n"/>
      <c r="L447" s="8" t="n"/>
    </row>
    <row r="448">
      <c r="E448" s="9">
        <f>IF(D448="","",IFERROR(INDEX(Entreprises!$B$2:$B$501,MATCH(D448,Entreprises!$A$2:$A$501,0)),"ID inconnu"))</f>
        <v/>
      </c>
      <c r="J448" s="8" t="n"/>
      <c r="L448" s="8" t="n"/>
    </row>
    <row r="449">
      <c r="E449" s="9">
        <f>IF(D449="","",IFERROR(INDEX(Entreprises!$B$2:$B$501,MATCH(D449,Entreprises!$A$2:$A$501,0)),"ID inconnu"))</f>
        <v/>
      </c>
      <c r="J449" s="8" t="n"/>
      <c r="L449" s="8" t="n"/>
    </row>
    <row r="450">
      <c r="E450" s="9">
        <f>IF(D450="","",IFERROR(INDEX(Entreprises!$B$2:$B$501,MATCH(D450,Entreprises!$A$2:$A$501,0)),"ID inconnu"))</f>
        <v/>
      </c>
      <c r="J450" s="8" t="n"/>
      <c r="L450" s="8" t="n"/>
    </row>
    <row r="451">
      <c r="E451" s="9">
        <f>IF(D451="","",IFERROR(INDEX(Entreprises!$B$2:$B$501,MATCH(D451,Entreprises!$A$2:$A$501,0)),"ID inconnu"))</f>
        <v/>
      </c>
      <c r="J451" s="8" t="n"/>
      <c r="L451" s="8" t="n"/>
    </row>
    <row r="452">
      <c r="E452" s="9">
        <f>IF(D452="","",IFERROR(INDEX(Entreprises!$B$2:$B$501,MATCH(D452,Entreprises!$A$2:$A$501,0)),"ID inconnu"))</f>
        <v/>
      </c>
      <c r="J452" s="8" t="n"/>
      <c r="L452" s="8" t="n"/>
    </row>
    <row r="453">
      <c r="E453" s="9">
        <f>IF(D453="","",IFERROR(INDEX(Entreprises!$B$2:$B$501,MATCH(D453,Entreprises!$A$2:$A$501,0)),"ID inconnu"))</f>
        <v/>
      </c>
      <c r="J453" s="8" t="n"/>
      <c r="L453" s="8" t="n"/>
    </row>
    <row r="454">
      <c r="E454" s="9">
        <f>IF(D454="","",IFERROR(INDEX(Entreprises!$B$2:$B$501,MATCH(D454,Entreprises!$A$2:$A$501,0)),"ID inconnu"))</f>
        <v/>
      </c>
      <c r="J454" s="8" t="n"/>
      <c r="L454" s="8" t="n"/>
    </row>
    <row r="455">
      <c r="E455" s="9">
        <f>IF(D455="","",IFERROR(INDEX(Entreprises!$B$2:$B$501,MATCH(D455,Entreprises!$A$2:$A$501,0)),"ID inconnu"))</f>
        <v/>
      </c>
      <c r="J455" s="8" t="n"/>
      <c r="L455" s="8" t="n"/>
    </row>
    <row r="456">
      <c r="E456" s="9">
        <f>IF(D456="","",IFERROR(INDEX(Entreprises!$B$2:$B$501,MATCH(D456,Entreprises!$A$2:$A$501,0)),"ID inconnu"))</f>
        <v/>
      </c>
      <c r="J456" s="8" t="n"/>
      <c r="L456" s="8" t="n"/>
    </row>
    <row r="457">
      <c r="E457" s="9">
        <f>IF(D457="","",IFERROR(INDEX(Entreprises!$B$2:$B$501,MATCH(D457,Entreprises!$A$2:$A$501,0)),"ID inconnu"))</f>
        <v/>
      </c>
      <c r="J457" s="8" t="n"/>
      <c r="L457" s="8" t="n"/>
    </row>
    <row r="458">
      <c r="E458" s="9">
        <f>IF(D458="","",IFERROR(INDEX(Entreprises!$B$2:$B$501,MATCH(D458,Entreprises!$A$2:$A$501,0)),"ID inconnu"))</f>
        <v/>
      </c>
      <c r="J458" s="8" t="n"/>
      <c r="L458" s="8" t="n"/>
    </row>
    <row r="459">
      <c r="E459" s="9">
        <f>IF(D459="","",IFERROR(INDEX(Entreprises!$B$2:$B$501,MATCH(D459,Entreprises!$A$2:$A$501,0)),"ID inconnu"))</f>
        <v/>
      </c>
      <c r="J459" s="8" t="n"/>
      <c r="L459" s="8" t="n"/>
    </row>
    <row r="460">
      <c r="E460" s="9">
        <f>IF(D460="","",IFERROR(INDEX(Entreprises!$B$2:$B$501,MATCH(D460,Entreprises!$A$2:$A$501,0)),"ID inconnu"))</f>
        <v/>
      </c>
      <c r="J460" s="8" t="n"/>
      <c r="L460" s="8" t="n"/>
    </row>
    <row r="461">
      <c r="E461" s="9">
        <f>IF(D461="","",IFERROR(INDEX(Entreprises!$B$2:$B$501,MATCH(D461,Entreprises!$A$2:$A$501,0)),"ID inconnu"))</f>
        <v/>
      </c>
      <c r="J461" s="8" t="n"/>
      <c r="L461" s="8" t="n"/>
    </row>
    <row r="462">
      <c r="E462" s="9">
        <f>IF(D462="","",IFERROR(INDEX(Entreprises!$B$2:$B$501,MATCH(D462,Entreprises!$A$2:$A$501,0)),"ID inconnu"))</f>
        <v/>
      </c>
      <c r="J462" s="8" t="n"/>
      <c r="L462" s="8" t="n"/>
    </row>
    <row r="463">
      <c r="E463" s="9">
        <f>IF(D463="","",IFERROR(INDEX(Entreprises!$B$2:$B$501,MATCH(D463,Entreprises!$A$2:$A$501,0)),"ID inconnu"))</f>
        <v/>
      </c>
      <c r="J463" s="8" t="n"/>
      <c r="L463" s="8" t="n"/>
    </row>
    <row r="464">
      <c r="E464" s="9">
        <f>IF(D464="","",IFERROR(INDEX(Entreprises!$B$2:$B$501,MATCH(D464,Entreprises!$A$2:$A$501,0)),"ID inconnu"))</f>
        <v/>
      </c>
      <c r="J464" s="8" t="n"/>
      <c r="L464" s="8" t="n"/>
    </row>
    <row r="465">
      <c r="E465" s="9">
        <f>IF(D465="","",IFERROR(INDEX(Entreprises!$B$2:$B$501,MATCH(D465,Entreprises!$A$2:$A$501,0)),"ID inconnu"))</f>
        <v/>
      </c>
      <c r="J465" s="8" t="n"/>
      <c r="L465" s="8" t="n"/>
    </row>
    <row r="466">
      <c r="E466" s="9">
        <f>IF(D466="","",IFERROR(INDEX(Entreprises!$B$2:$B$501,MATCH(D466,Entreprises!$A$2:$A$501,0)),"ID inconnu"))</f>
        <v/>
      </c>
      <c r="J466" s="8" t="n"/>
      <c r="L466" s="8" t="n"/>
    </row>
    <row r="467">
      <c r="E467" s="9">
        <f>IF(D467="","",IFERROR(INDEX(Entreprises!$B$2:$B$501,MATCH(D467,Entreprises!$A$2:$A$501,0)),"ID inconnu"))</f>
        <v/>
      </c>
      <c r="J467" s="8" t="n"/>
      <c r="L467" s="8" t="n"/>
    </row>
    <row r="468">
      <c r="E468" s="9">
        <f>IF(D468="","",IFERROR(INDEX(Entreprises!$B$2:$B$501,MATCH(D468,Entreprises!$A$2:$A$501,0)),"ID inconnu"))</f>
        <v/>
      </c>
      <c r="J468" s="8" t="n"/>
      <c r="L468" s="8" t="n"/>
    </row>
    <row r="469">
      <c r="E469" s="9">
        <f>IF(D469="","",IFERROR(INDEX(Entreprises!$B$2:$B$501,MATCH(D469,Entreprises!$A$2:$A$501,0)),"ID inconnu"))</f>
        <v/>
      </c>
      <c r="J469" s="8" t="n"/>
      <c r="L469" s="8" t="n"/>
    </row>
    <row r="470">
      <c r="E470" s="9">
        <f>IF(D470="","",IFERROR(INDEX(Entreprises!$B$2:$B$501,MATCH(D470,Entreprises!$A$2:$A$501,0)),"ID inconnu"))</f>
        <v/>
      </c>
      <c r="J470" s="8" t="n"/>
      <c r="L470" s="8" t="n"/>
    </row>
    <row r="471">
      <c r="E471" s="9">
        <f>IF(D471="","",IFERROR(INDEX(Entreprises!$B$2:$B$501,MATCH(D471,Entreprises!$A$2:$A$501,0)),"ID inconnu"))</f>
        <v/>
      </c>
      <c r="J471" s="8" t="n"/>
      <c r="L471" s="8" t="n"/>
    </row>
    <row r="472">
      <c r="E472" s="9">
        <f>IF(D472="","",IFERROR(INDEX(Entreprises!$B$2:$B$501,MATCH(D472,Entreprises!$A$2:$A$501,0)),"ID inconnu"))</f>
        <v/>
      </c>
      <c r="J472" s="8" t="n"/>
      <c r="L472" s="8" t="n"/>
    </row>
    <row r="473">
      <c r="E473" s="9">
        <f>IF(D473="","",IFERROR(INDEX(Entreprises!$B$2:$B$501,MATCH(D473,Entreprises!$A$2:$A$501,0)),"ID inconnu"))</f>
        <v/>
      </c>
      <c r="J473" s="8" t="n"/>
      <c r="L473" s="8" t="n"/>
    </row>
    <row r="474">
      <c r="E474" s="9">
        <f>IF(D474="","",IFERROR(INDEX(Entreprises!$B$2:$B$501,MATCH(D474,Entreprises!$A$2:$A$501,0)),"ID inconnu"))</f>
        <v/>
      </c>
      <c r="J474" s="8" t="n"/>
      <c r="L474" s="8" t="n"/>
    </row>
    <row r="475">
      <c r="E475" s="9">
        <f>IF(D475="","",IFERROR(INDEX(Entreprises!$B$2:$B$501,MATCH(D475,Entreprises!$A$2:$A$501,0)),"ID inconnu"))</f>
        <v/>
      </c>
      <c r="J475" s="8" t="n"/>
      <c r="L475" s="8" t="n"/>
    </row>
    <row r="476">
      <c r="E476" s="9">
        <f>IF(D476="","",IFERROR(INDEX(Entreprises!$B$2:$B$501,MATCH(D476,Entreprises!$A$2:$A$501,0)),"ID inconnu"))</f>
        <v/>
      </c>
      <c r="J476" s="8" t="n"/>
      <c r="L476" s="8" t="n"/>
    </row>
    <row r="477">
      <c r="E477" s="9">
        <f>IF(D477="","",IFERROR(INDEX(Entreprises!$B$2:$B$501,MATCH(D477,Entreprises!$A$2:$A$501,0)),"ID inconnu"))</f>
        <v/>
      </c>
      <c r="J477" s="8" t="n"/>
      <c r="L477" s="8" t="n"/>
    </row>
    <row r="478">
      <c r="E478" s="9">
        <f>IF(D478="","",IFERROR(INDEX(Entreprises!$B$2:$B$501,MATCH(D478,Entreprises!$A$2:$A$501,0)),"ID inconnu"))</f>
        <v/>
      </c>
      <c r="J478" s="8" t="n"/>
      <c r="L478" s="8" t="n"/>
    </row>
    <row r="479">
      <c r="E479" s="9">
        <f>IF(D479="","",IFERROR(INDEX(Entreprises!$B$2:$B$501,MATCH(D479,Entreprises!$A$2:$A$501,0)),"ID inconnu"))</f>
        <v/>
      </c>
      <c r="J479" s="8" t="n"/>
      <c r="L479" s="8" t="n"/>
    </row>
    <row r="480">
      <c r="E480" s="9">
        <f>IF(D480="","",IFERROR(INDEX(Entreprises!$B$2:$B$501,MATCH(D480,Entreprises!$A$2:$A$501,0)),"ID inconnu"))</f>
        <v/>
      </c>
      <c r="J480" s="8" t="n"/>
      <c r="L480" s="8" t="n"/>
    </row>
    <row r="481">
      <c r="E481" s="9">
        <f>IF(D481="","",IFERROR(INDEX(Entreprises!$B$2:$B$501,MATCH(D481,Entreprises!$A$2:$A$501,0)),"ID inconnu"))</f>
        <v/>
      </c>
      <c r="J481" s="8" t="n"/>
      <c r="L481" s="8" t="n"/>
    </row>
    <row r="482">
      <c r="E482" s="9">
        <f>IF(D482="","",IFERROR(INDEX(Entreprises!$B$2:$B$501,MATCH(D482,Entreprises!$A$2:$A$501,0)),"ID inconnu"))</f>
        <v/>
      </c>
      <c r="J482" s="8" t="n"/>
      <c r="L482" s="8" t="n"/>
    </row>
    <row r="483">
      <c r="E483" s="9">
        <f>IF(D483="","",IFERROR(INDEX(Entreprises!$B$2:$B$501,MATCH(D483,Entreprises!$A$2:$A$501,0)),"ID inconnu"))</f>
        <v/>
      </c>
      <c r="J483" s="8" t="n"/>
      <c r="L483" s="8" t="n"/>
    </row>
    <row r="484">
      <c r="E484" s="9">
        <f>IF(D484="","",IFERROR(INDEX(Entreprises!$B$2:$B$501,MATCH(D484,Entreprises!$A$2:$A$501,0)),"ID inconnu"))</f>
        <v/>
      </c>
      <c r="J484" s="8" t="n"/>
      <c r="L484" s="8" t="n"/>
    </row>
    <row r="485">
      <c r="E485" s="9">
        <f>IF(D485="","",IFERROR(INDEX(Entreprises!$B$2:$B$501,MATCH(D485,Entreprises!$A$2:$A$501,0)),"ID inconnu"))</f>
        <v/>
      </c>
      <c r="J485" s="8" t="n"/>
      <c r="L485" s="8" t="n"/>
    </row>
    <row r="486">
      <c r="E486" s="9">
        <f>IF(D486="","",IFERROR(INDEX(Entreprises!$B$2:$B$501,MATCH(D486,Entreprises!$A$2:$A$501,0)),"ID inconnu"))</f>
        <v/>
      </c>
      <c r="J486" s="8" t="n"/>
      <c r="L486" s="8" t="n"/>
    </row>
    <row r="487">
      <c r="E487" s="9">
        <f>IF(D487="","",IFERROR(INDEX(Entreprises!$B$2:$B$501,MATCH(D487,Entreprises!$A$2:$A$501,0)),"ID inconnu"))</f>
        <v/>
      </c>
      <c r="J487" s="8" t="n"/>
      <c r="L487" s="8" t="n"/>
    </row>
    <row r="488">
      <c r="E488" s="9">
        <f>IF(D488="","",IFERROR(INDEX(Entreprises!$B$2:$B$501,MATCH(D488,Entreprises!$A$2:$A$501,0)),"ID inconnu"))</f>
        <v/>
      </c>
      <c r="J488" s="8" t="n"/>
      <c r="L488" s="8" t="n"/>
    </row>
    <row r="489">
      <c r="E489" s="9">
        <f>IF(D489="","",IFERROR(INDEX(Entreprises!$B$2:$B$501,MATCH(D489,Entreprises!$A$2:$A$501,0)),"ID inconnu"))</f>
        <v/>
      </c>
      <c r="J489" s="8" t="n"/>
      <c r="L489" s="8" t="n"/>
    </row>
    <row r="490">
      <c r="E490" s="9">
        <f>IF(D490="","",IFERROR(INDEX(Entreprises!$B$2:$B$501,MATCH(D490,Entreprises!$A$2:$A$501,0)),"ID inconnu"))</f>
        <v/>
      </c>
      <c r="J490" s="8" t="n"/>
      <c r="L490" s="8" t="n"/>
    </row>
    <row r="491">
      <c r="E491" s="9">
        <f>IF(D491="","",IFERROR(INDEX(Entreprises!$B$2:$B$501,MATCH(D491,Entreprises!$A$2:$A$501,0)),"ID inconnu"))</f>
        <v/>
      </c>
      <c r="J491" s="8" t="n"/>
      <c r="L491" s="8" t="n"/>
    </row>
    <row r="492">
      <c r="E492" s="9">
        <f>IF(D492="","",IFERROR(INDEX(Entreprises!$B$2:$B$501,MATCH(D492,Entreprises!$A$2:$A$501,0)),"ID inconnu"))</f>
        <v/>
      </c>
      <c r="J492" s="8" t="n"/>
      <c r="L492" s="8" t="n"/>
    </row>
    <row r="493">
      <c r="E493" s="9">
        <f>IF(D493="","",IFERROR(INDEX(Entreprises!$B$2:$B$501,MATCH(D493,Entreprises!$A$2:$A$501,0)),"ID inconnu"))</f>
        <v/>
      </c>
      <c r="J493" s="8" t="n"/>
      <c r="L493" s="8" t="n"/>
    </row>
    <row r="494">
      <c r="E494" s="9">
        <f>IF(D494="","",IFERROR(INDEX(Entreprises!$B$2:$B$501,MATCH(D494,Entreprises!$A$2:$A$501,0)),"ID inconnu"))</f>
        <v/>
      </c>
      <c r="J494" s="8" t="n"/>
      <c r="L494" s="8" t="n"/>
    </row>
    <row r="495">
      <c r="E495" s="9">
        <f>IF(D495="","",IFERROR(INDEX(Entreprises!$B$2:$B$501,MATCH(D495,Entreprises!$A$2:$A$501,0)),"ID inconnu"))</f>
        <v/>
      </c>
      <c r="J495" s="8" t="n"/>
      <c r="L495" s="8" t="n"/>
    </row>
    <row r="496">
      <c r="E496" s="9">
        <f>IF(D496="","",IFERROR(INDEX(Entreprises!$B$2:$B$501,MATCH(D496,Entreprises!$A$2:$A$501,0)),"ID inconnu"))</f>
        <v/>
      </c>
      <c r="J496" s="8" t="n"/>
      <c r="L496" s="8" t="n"/>
    </row>
    <row r="497">
      <c r="E497" s="9">
        <f>IF(D497="","",IFERROR(INDEX(Entreprises!$B$2:$B$501,MATCH(D497,Entreprises!$A$2:$A$501,0)),"ID inconnu"))</f>
        <v/>
      </c>
      <c r="J497" s="8" t="n"/>
      <c r="L497" s="8" t="n"/>
    </row>
    <row r="498">
      <c r="E498" s="9">
        <f>IF(D498="","",IFERROR(INDEX(Entreprises!$B$2:$B$501,MATCH(D498,Entreprises!$A$2:$A$501,0)),"ID inconnu"))</f>
        <v/>
      </c>
      <c r="J498" s="8" t="n"/>
      <c r="L498" s="8" t="n"/>
    </row>
    <row r="499">
      <c r="E499" s="9">
        <f>IF(D499="","",IFERROR(INDEX(Entreprises!$B$2:$B$501,MATCH(D499,Entreprises!$A$2:$A$501,0)),"ID inconnu"))</f>
        <v/>
      </c>
      <c r="J499" s="8" t="n"/>
      <c r="L499" s="8" t="n"/>
    </row>
    <row r="500">
      <c r="E500" s="9">
        <f>IF(D500="","",IFERROR(INDEX(Entreprises!$B$2:$B$501,MATCH(D500,Entreprises!$A$2:$A$501,0)),"ID inconnu"))</f>
        <v/>
      </c>
      <c r="J500" s="8" t="n"/>
      <c r="L500" s="8" t="n"/>
    </row>
    <row r="501">
      <c r="E501" s="9">
        <f>IF(D501="","",IFERROR(INDEX(Entreprises!$B$2:$B$501,MATCH(D501,Entreprises!$A$2:$A$501,0)),"ID inconnu"))</f>
        <v/>
      </c>
      <c r="J501" s="8" t="n"/>
      <c r="L501" s="8" t="n"/>
    </row>
  </sheetData>
  <autoFilter ref="A1:L501"/>
  <dataValidations count="2">
    <dataValidation sqref="I2:I501" showDropDown="0" showInputMessage="0" showErrorMessage="0" allowBlank="1" errorTitle="Valeur hors liste" error="Choisissez une source (onglet Listes)." prompt="Choisissez une source (onglet Listes)." type="list">
      <formula1>=L_Sources</formula1>
    </dataValidation>
    <dataValidation sqref="K2:K501" showDropDown="0" showInputMessage="0" showErrorMessage="0" allowBlank="1" errorTitle="Valeur hors liste" error="Oui si la personne s'est opposée à recevoir vos messages." prompt="Oui si la personne s'est opposée à recevoir vos messages." type="list">
      <formula1>=L_OuiNon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8" customWidth="1" min="2" max="2"/>
    <col width="13" customWidth="1" min="3" max="3"/>
    <col width="26" customWidth="1" min="4" max="4"/>
    <col width="12" customWidth="1" min="5" max="5"/>
    <col width="16" customWidth="1" min="6" max="6"/>
    <col width="20" customWidth="1" min="7" max="7"/>
    <col width="13" customWidth="1" min="8" max="8"/>
    <col width="12" customWidth="1" min="9" max="9"/>
    <col width="15" customWidth="1" min="10" max="10"/>
    <col width="26" customWidth="1" min="11" max="11"/>
    <col width="15" customWidth="1" min="12" max="12"/>
    <col width="14" customWidth="1" min="13" max="13"/>
    <col width="18" customWidth="1" min="14" max="14"/>
    <col width="22" customWidth="1" min="15" max="15"/>
  </cols>
  <sheetData>
    <row r="1" ht="32" customHeight="1">
      <c r="A1" s="7" t="inlineStr">
        <is>
          <t>ID</t>
        </is>
      </c>
      <c r="B1" s="7" t="inlineStr">
        <is>
          <t>Nom de l'affaire</t>
        </is>
      </c>
      <c r="C1" s="7" t="inlineStr">
        <is>
          <t>ID entreprise</t>
        </is>
      </c>
      <c r="D1" s="7" t="inlineStr">
        <is>
          <t>Entreprise</t>
        </is>
      </c>
      <c r="E1" s="7" t="inlineStr">
        <is>
          <t>Contact (ID)</t>
        </is>
      </c>
      <c r="F1" s="7" t="inlineStr">
        <is>
          <t>Responsable</t>
        </is>
      </c>
      <c r="G1" s="7" t="inlineStr">
        <is>
          <t>Étape</t>
        </is>
      </c>
      <c r="H1" s="7" t="inlineStr">
        <is>
          <t>Montant HT</t>
        </is>
      </c>
      <c r="I1" s="7" t="inlineStr">
        <is>
          <t>Probabilité</t>
        </is>
      </c>
      <c r="J1" s="7" t="inlineStr">
        <is>
          <t>Montant pondéré</t>
        </is>
      </c>
      <c r="K1" s="7" t="inlineStr">
        <is>
          <t>Prochaine action</t>
        </is>
      </c>
      <c r="L1" s="7" t="inlineStr">
        <is>
          <t>Date de la prochaine action</t>
        </is>
      </c>
      <c r="M1" s="7" t="inlineStr">
        <is>
          <t>Clôture prévue</t>
        </is>
      </c>
      <c r="N1" s="7" t="inlineStr">
        <is>
          <t>Raison de perte</t>
        </is>
      </c>
      <c r="O1" s="7" t="inlineStr">
        <is>
          <t>Alerte</t>
        </is>
      </c>
    </row>
    <row r="2">
      <c r="A2" t="inlineStr">
        <is>
          <t>A001</t>
        </is>
      </c>
      <c r="B2" t="inlineStr">
        <is>
          <t>Mobilier showroom</t>
        </is>
      </c>
      <c r="C2" t="inlineStr">
        <is>
          <t>E001</t>
        </is>
      </c>
      <c r="D2" s="9">
        <f>IF(C2="","",IFERROR(INDEX(Entreprises!$B$2:$B$501,MATCH(C2,Entreprises!$A$2:$A$501,0)),"ID inconnu"))</f>
        <v/>
      </c>
      <c r="E2" t="inlineStr">
        <is>
          <t>C001</t>
        </is>
      </c>
      <c r="F2" t="inlineStr">
        <is>
          <t>Vous</t>
        </is>
      </c>
      <c r="G2" t="inlineStr">
        <is>
          <t>Gagné</t>
        </is>
      </c>
      <c r="H2" s="10" t="n">
        <v>18000</v>
      </c>
      <c r="I2" s="11">
        <f>IF(G2="","",IFERROR(INDEX(L_Probas,MATCH(G2,L_Etapes,0)),""))</f>
        <v/>
      </c>
      <c r="J2" s="12">
        <f>IF(OR(H2="",I2=""),"",H2*I2)</f>
        <v/>
      </c>
      <c r="K2" t="inlineStr"/>
      <c r="L2" s="8" t="n"/>
      <c r="M2" s="8" t="n">
        <v>46203</v>
      </c>
      <c r="N2" t="inlineStr"/>
      <c r="O2" s="9">
        <f>IF(OR(B2="",G2="Gagné",G2="Perdu"),"",IF(L2="","Aucune prochaine action",IF(L2&lt;TODAY(),"Action en retard","")))</f>
        <v/>
      </c>
    </row>
    <row r="3">
      <c r="A3" t="inlineStr">
        <is>
          <t>A002</t>
        </is>
      </c>
      <c r="B3" t="inlineStr">
        <is>
          <t>Mission conseil 2027</t>
        </is>
      </c>
      <c r="C3" t="inlineStr">
        <is>
          <t>E002</t>
        </is>
      </c>
      <c r="D3" s="9">
        <f>IF(C3="","",IFERROR(INDEX(Entreprises!$B$2:$B$501,MATCH(C3,Entreprises!$A$2:$A$501,0)),"ID inconnu"))</f>
        <v/>
      </c>
      <c r="E3" t="inlineStr">
        <is>
          <t>C002</t>
        </is>
      </c>
      <c r="F3" t="inlineStr">
        <is>
          <t>Collègue 1</t>
        </is>
      </c>
      <c r="G3" t="inlineStr">
        <is>
          <t>Proposition envoyée</t>
        </is>
      </c>
      <c r="H3" s="10" t="n">
        <v>9500</v>
      </c>
      <c r="I3" s="11">
        <f>IF(G3="","",IFERROR(INDEX(L_Probas,MATCH(G3,L_Etapes,0)),""))</f>
        <v/>
      </c>
      <c r="J3" s="12">
        <f>IF(OR(H3="",I3=""),"",H3*I3)</f>
        <v/>
      </c>
      <c r="K3" t="inlineStr">
        <is>
          <t>Relancer sur le devis</t>
        </is>
      </c>
      <c r="L3" s="8" t="n">
        <v>46322</v>
      </c>
      <c r="M3" s="8" t="n">
        <v>46354</v>
      </c>
      <c r="N3" t="inlineStr"/>
      <c r="O3" s="9">
        <f>IF(OR(B3="",G3="Gagné",G3="Perdu"),"",IF(L3="","Aucune prochaine action",IF(L3&lt;TODAY(),"Action en retard","")))</f>
        <v/>
      </c>
    </row>
    <row r="4">
      <c r="A4" t="inlineStr">
        <is>
          <t>A003</t>
        </is>
      </c>
      <c r="B4" t="inlineStr">
        <is>
          <t>Refonte du site</t>
        </is>
      </c>
      <c r="C4" t="inlineStr">
        <is>
          <t>E003</t>
        </is>
      </c>
      <c r="D4" s="9">
        <f>IF(C4="","",IFERROR(INDEX(Entreprises!$B$2:$B$501,MATCH(C4,Entreprises!$A$2:$A$501,0)),"ID inconnu"))</f>
        <v/>
      </c>
      <c r="E4" t="inlineStr">
        <is>
          <t>C004</t>
        </is>
      </c>
      <c r="F4" t="inlineStr">
        <is>
          <t>Vous</t>
        </is>
      </c>
      <c r="G4" t="inlineStr">
        <is>
          <t>Qualifié</t>
        </is>
      </c>
      <c r="H4" s="10" t="n">
        <v>6000</v>
      </c>
      <c r="I4" s="11">
        <f>IF(G4="","",IFERROR(INDEX(L_Probas,MATCH(G4,L_Etapes,0)),""))</f>
        <v/>
      </c>
      <c r="J4" s="12">
        <f>IF(OR(H4="",I4=""),"",H4*I4)</f>
        <v/>
      </c>
      <c r="K4" t="inlineStr">
        <is>
          <t>Envoyer la proposition</t>
        </is>
      </c>
      <c r="L4" s="8" t="n">
        <v>46332</v>
      </c>
      <c r="M4" s="8" t="n">
        <v>46371</v>
      </c>
      <c r="N4" t="inlineStr"/>
      <c r="O4" s="9">
        <f>IF(OR(B4="",G4="Gagné",G4="Perdu"),"",IF(L4="","Aucune prochaine action",IF(L4&lt;TODAY(),"Action en retard","")))</f>
        <v/>
      </c>
    </row>
    <row r="5">
      <c r="A5" t="inlineStr">
        <is>
          <t>A004</t>
        </is>
      </c>
      <c r="B5" t="inlineStr">
        <is>
          <t>Contrat transport 2027</t>
        </is>
      </c>
      <c r="C5" t="inlineStr">
        <is>
          <t>E004</t>
        </is>
      </c>
      <c r="D5" s="9">
        <f>IF(C5="","",IFERROR(INDEX(Entreprises!$B$2:$B$501,MATCH(C5,Entreprises!$A$2:$A$501,0)),"ID inconnu"))</f>
        <v/>
      </c>
      <c r="E5" t="inlineStr">
        <is>
          <t>C005</t>
        </is>
      </c>
      <c r="F5" t="inlineStr">
        <is>
          <t>Collègue 2</t>
        </is>
      </c>
      <c r="G5" t="inlineStr">
        <is>
          <t>Négociation</t>
        </is>
      </c>
      <c r="H5" s="10" t="n">
        <v>42000</v>
      </c>
      <c r="I5" s="11">
        <f>IF(G5="","",IFERROR(INDEX(L_Probas,MATCH(G5,L_Etapes,0)),""))</f>
        <v/>
      </c>
      <c r="J5" s="12">
        <f>IF(OR(H5="",I5=""),"",H5*I5)</f>
        <v/>
      </c>
      <c r="K5" t="inlineStr"/>
      <c r="L5" s="8" t="n"/>
      <c r="M5" s="8" t="n">
        <v>46376</v>
      </c>
      <c r="N5" t="inlineStr"/>
      <c r="O5" s="9">
        <f>IF(OR(B5="",G5="Gagné",G5="Perdu"),"",IF(L5="","Aucune prochaine action",IF(L5&lt;TODAY(),"Action en retard","")))</f>
        <v/>
      </c>
    </row>
    <row r="6">
      <c r="A6" t="inlineStr">
        <is>
          <t>A005</t>
        </is>
      </c>
      <c r="B6" t="inlineStr">
        <is>
          <t>Agencement bureaux</t>
        </is>
      </c>
      <c r="C6" t="inlineStr">
        <is>
          <t>E002</t>
        </is>
      </c>
      <c r="D6" s="9">
        <f>IF(C6="","",IFERROR(INDEX(Entreprises!$B$2:$B$501,MATCH(C6,Entreprises!$A$2:$A$501,0)),"ID inconnu"))</f>
        <v/>
      </c>
      <c r="E6" t="inlineStr">
        <is>
          <t>C003</t>
        </is>
      </c>
      <c r="F6" t="inlineStr">
        <is>
          <t>Collègue 1</t>
        </is>
      </c>
      <c r="G6" t="inlineStr">
        <is>
          <t>Perdu</t>
        </is>
      </c>
      <c r="H6" s="10" t="n">
        <v>12000</v>
      </c>
      <c r="I6" s="11">
        <f>IF(G6="","",IFERROR(INDEX(L_Probas,MATCH(G6,L_Etapes,0)),""))</f>
        <v/>
      </c>
      <c r="J6" s="12">
        <f>IF(OR(H6="",I6=""),"",H6*I6)</f>
        <v/>
      </c>
      <c r="K6" t="inlineStr"/>
      <c r="L6" s="8" t="n"/>
      <c r="M6" s="8" t="n">
        <v>46310</v>
      </c>
      <c r="N6" t="inlineStr">
        <is>
          <t>Concurrent choisi</t>
        </is>
      </c>
      <c r="O6" s="9">
        <f>IF(OR(B6="",G6="Gagné",G6="Perdu"),"",IF(L6="","Aucune prochaine action",IF(L6&lt;TODAY(),"Action en retard","")))</f>
        <v/>
      </c>
    </row>
    <row r="7">
      <c r="D7" s="9">
        <f>IF(C7="","",IFERROR(INDEX(Entreprises!$B$2:$B$501,MATCH(C7,Entreprises!$A$2:$A$501,0)),"ID inconnu"))</f>
        <v/>
      </c>
      <c r="H7" s="10" t="n"/>
      <c r="I7" s="11">
        <f>IF(G7="","",IFERROR(INDEX(L_Probas,MATCH(G7,L_Etapes,0)),""))</f>
        <v/>
      </c>
      <c r="J7" s="12">
        <f>IF(OR(H7="",I7=""),"",H7*I7)</f>
        <v/>
      </c>
      <c r="L7" s="8" t="n"/>
      <c r="M7" s="8" t="n"/>
      <c r="O7" s="9">
        <f>IF(OR(B7="",G7="Gagné",G7="Perdu"),"",IF(L7="","Aucune prochaine action",IF(L7&lt;TODAY(),"Action en retard","")))</f>
        <v/>
      </c>
    </row>
    <row r="8">
      <c r="D8" s="9">
        <f>IF(C8="","",IFERROR(INDEX(Entreprises!$B$2:$B$501,MATCH(C8,Entreprises!$A$2:$A$501,0)),"ID inconnu"))</f>
        <v/>
      </c>
      <c r="H8" s="10" t="n"/>
      <c r="I8" s="11">
        <f>IF(G8="","",IFERROR(INDEX(L_Probas,MATCH(G8,L_Etapes,0)),""))</f>
        <v/>
      </c>
      <c r="J8" s="12">
        <f>IF(OR(H8="",I8=""),"",H8*I8)</f>
        <v/>
      </c>
      <c r="L8" s="8" t="n"/>
      <c r="M8" s="8" t="n"/>
      <c r="O8" s="9">
        <f>IF(OR(B8="",G8="Gagné",G8="Perdu"),"",IF(L8="","Aucune prochaine action",IF(L8&lt;TODAY(),"Action en retard","")))</f>
        <v/>
      </c>
    </row>
    <row r="9">
      <c r="D9" s="9">
        <f>IF(C9="","",IFERROR(INDEX(Entreprises!$B$2:$B$501,MATCH(C9,Entreprises!$A$2:$A$501,0)),"ID inconnu"))</f>
        <v/>
      </c>
      <c r="H9" s="10" t="n"/>
      <c r="I9" s="11">
        <f>IF(G9="","",IFERROR(INDEX(L_Probas,MATCH(G9,L_Etapes,0)),""))</f>
        <v/>
      </c>
      <c r="J9" s="12">
        <f>IF(OR(H9="",I9=""),"",H9*I9)</f>
        <v/>
      </c>
      <c r="L9" s="8" t="n"/>
      <c r="M9" s="8" t="n"/>
      <c r="O9" s="9">
        <f>IF(OR(B9="",G9="Gagné",G9="Perdu"),"",IF(L9="","Aucune prochaine action",IF(L9&lt;TODAY(),"Action en retard","")))</f>
        <v/>
      </c>
    </row>
    <row r="10">
      <c r="D10" s="9">
        <f>IF(C10="","",IFERROR(INDEX(Entreprises!$B$2:$B$501,MATCH(C10,Entreprises!$A$2:$A$501,0)),"ID inconnu"))</f>
        <v/>
      </c>
      <c r="H10" s="10" t="n"/>
      <c r="I10" s="11">
        <f>IF(G10="","",IFERROR(INDEX(L_Probas,MATCH(G10,L_Etapes,0)),""))</f>
        <v/>
      </c>
      <c r="J10" s="12">
        <f>IF(OR(H10="",I10=""),"",H10*I10)</f>
        <v/>
      </c>
      <c r="L10" s="8" t="n"/>
      <c r="M10" s="8" t="n"/>
      <c r="O10" s="9">
        <f>IF(OR(B10="",G10="Gagné",G10="Perdu"),"",IF(L10="","Aucune prochaine action",IF(L10&lt;TODAY(),"Action en retard","")))</f>
        <v/>
      </c>
    </row>
    <row r="11">
      <c r="D11" s="9">
        <f>IF(C11="","",IFERROR(INDEX(Entreprises!$B$2:$B$501,MATCH(C11,Entreprises!$A$2:$A$501,0)),"ID inconnu"))</f>
        <v/>
      </c>
      <c r="H11" s="10" t="n"/>
      <c r="I11" s="11">
        <f>IF(G11="","",IFERROR(INDEX(L_Probas,MATCH(G11,L_Etapes,0)),""))</f>
        <v/>
      </c>
      <c r="J11" s="12">
        <f>IF(OR(H11="",I11=""),"",H11*I11)</f>
        <v/>
      </c>
      <c r="L11" s="8" t="n"/>
      <c r="M11" s="8" t="n"/>
      <c r="O11" s="9">
        <f>IF(OR(B11="",G11="Gagné",G11="Perdu"),"",IF(L11="","Aucune prochaine action",IF(L11&lt;TODAY(),"Action en retard","")))</f>
        <v/>
      </c>
    </row>
    <row r="12">
      <c r="D12" s="9">
        <f>IF(C12="","",IFERROR(INDEX(Entreprises!$B$2:$B$501,MATCH(C12,Entreprises!$A$2:$A$501,0)),"ID inconnu"))</f>
        <v/>
      </c>
      <c r="H12" s="10" t="n"/>
      <c r="I12" s="11">
        <f>IF(G12="","",IFERROR(INDEX(L_Probas,MATCH(G12,L_Etapes,0)),""))</f>
        <v/>
      </c>
      <c r="J12" s="12">
        <f>IF(OR(H12="",I12=""),"",H12*I12)</f>
        <v/>
      </c>
      <c r="L12" s="8" t="n"/>
      <c r="M12" s="8" t="n"/>
      <c r="O12" s="9">
        <f>IF(OR(B12="",G12="Gagné",G12="Perdu"),"",IF(L12="","Aucune prochaine action",IF(L12&lt;TODAY(),"Action en retard","")))</f>
        <v/>
      </c>
    </row>
    <row r="13">
      <c r="D13" s="9">
        <f>IF(C13="","",IFERROR(INDEX(Entreprises!$B$2:$B$501,MATCH(C13,Entreprises!$A$2:$A$501,0)),"ID inconnu"))</f>
        <v/>
      </c>
      <c r="H13" s="10" t="n"/>
      <c r="I13" s="11">
        <f>IF(G13="","",IFERROR(INDEX(L_Probas,MATCH(G13,L_Etapes,0)),""))</f>
        <v/>
      </c>
      <c r="J13" s="12">
        <f>IF(OR(H13="",I13=""),"",H13*I13)</f>
        <v/>
      </c>
      <c r="L13" s="8" t="n"/>
      <c r="M13" s="8" t="n"/>
      <c r="O13" s="9">
        <f>IF(OR(B13="",G13="Gagné",G13="Perdu"),"",IF(L13="","Aucune prochaine action",IF(L13&lt;TODAY(),"Action en retard","")))</f>
        <v/>
      </c>
    </row>
    <row r="14">
      <c r="D14" s="9">
        <f>IF(C14="","",IFERROR(INDEX(Entreprises!$B$2:$B$501,MATCH(C14,Entreprises!$A$2:$A$501,0)),"ID inconnu"))</f>
        <v/>
      </c>
      <c r="H14" s="10" t="n"/>
      <c r="I14" s="11">
        <f>IF(G14="","",IFERROR(INDEX(L_Probas,MATCH(G14,L_Etapes,0)),""))</f>
        <v/>
      </c>
      <c r="J14" s="12">
        <f>IF(OR(H14="",I14=""),"",H14*I14)</f>
        <v/>
      </c>
      <c r="L14" s="8" t="n"/>
      <c r="M14" s="8" t="n"/>
      <c r="O14" s="9">
        <f>IF(OR(B14="",G14="Gagné",G14="Perdu"),"",IF(L14="","Aucune prochaine action",IF(L14&lt;TODAY(),"Action en retard","")))</f>
        <v/>
      </c>
    </row>
    <row r="15">
      <c r="D15" s="9">
        <f>IF(C15="","",IFERROR(INDEX(Entreprises!$B$2:$B$501,MATCH(C15,Entreprises!$A$2:$A$501,0)),"ID inconnu"))</f>
        <v/>
      </c>
      <c r="H15" s="10" t="n"/>
      <c r="I15" s="11">
        <f>IF(G15="","",IFERROR(INDEX(L_Probas,MATCH(G15,L_Etapes,0)),""))</f>
        <v/>
      </c>
      <c r="J15" s="12">
        <f>IF(OR(H15="",I15=""),"",H15*I15)</f>
        <v/>
      </c>
      <c r="L15" s="8" t="n"/>
      <c r="M15" s="8" t="n"/>
      <c r="O15" s="9">
        <f>IF(OR(B15="",G15="Gagné",G15="Perdu"),"",IF(L15="","Aucune prochaine action",IF(L15&lt;TODAY(),"Action en retard","")))</f>
        <v/>
      </c>
    </row>
    <row r="16">
      <c r="D16" s="9">
        <f>IF(C16="","",IFERROR(INDEX(Entreprises!$B$2:$B$501,MATCH(C16,Entreprises!$A$2:$A$501,0)),"ID inconnu"))</f>
        <v/>
      </c>
      <c r="H16" s="10" t="n"/>
      <c r="I16" s="11">
        <f>IF(G16="","",IFERROR(INDEX(L_Probas,MATCH(G16,L_Etapes,0)),""))</f>
        <v/>
      </c>
      <c r="J16" s="12">
        <f>IF(OR(H16="",I16=""),"",H16*I16)</f>
        <v/>
      </c>
      <c r="L16" s="8" t="n"/>
      <c r="M16" s="8" t="n"/>
      <c r="O16" s="9">
        <f>IF(OR(B16="",G16="Gagné",G16="Perdu"),"",IF(L16="","Aucune prochaine action",IF(L16&lt;TODAY(),"Action en retard","")))</f>
        <v/>
      </c>
    </row>
    <row r="17">
      <c r="D17" s="9">
        <f>IF(C17="","",IFERROR(INDEX(Entreprises!$B$2:$B$501,MATCH(C17,Entreprises!$A$2:$A$501,0)),"ID inconnu"))</f>
        <v/>
      </c>
      <c r="H17" s="10" t="n"/>
      <c r="I17" s="11">
        <f>IF(G17="","",IFERROR(INDEX(L_Probas,MATCH(G17,L_Etapes,0)),""))</f>
        <v/>
      </c>
      <c r="J17" s="12">
        <f>IF(OR(H17="",I17=""),"",H17*I17)</f>
        <v/>
      </c>
      <c r="L17" s="8" t="n"/>
      <c r="M17" s="8" t="n"/>
      <c r="O17" s="9">
        <f>IF(OR(B17="",G17="Gagné",G17="Perdu"),"",IF(L17="","Aucune prochaine action",IF(L17&lt;TODAY(),"Action en retard","")))</f>
        <v/>
      </c>
    </row>
    <row r="18">
      <c r="D18" s="9">
        <f>IF(C18="","",IFERROR(INDEX(Entreprises!$B$2:$B$501,MATCH(C18,Entreprises!$A$2:$A$501,0)),"ID inconnu"))</f>
        <v/>
      </c>
      <c r="H18" s="10" t="n"/>
      <c r="I18" s="11">
        <f>IF(G18="","",IFERROR(INDEX(L_Probas,MATCH(G18,L_Etapes,0)),""))</f>
        <v/>
      </c>
      <c r="J18" s="12">
        <f>IF(OR(H18="",I18=""),"",H18*I18)</f>
        <v/>
      </c>
      <c r="L18" s="8" t="n"/>
      <c r="M18" s="8" t="n"/>
      <c r="O18" s="9">
        <f>IF(OR(B18="",G18="Gagné",G18="Perdu"),"",IF(L18="","Aucune prochaine action",IF(L18&lt;TODAY(),"Action en retard","")))</f>
        <v/>
      </c>
    </row>
    <row r="19">
      <c r="D19" s="9">
        <f>IF(C19="","",IFERROR(INDEX(Entreprises!$B$2:$B$501,MATCH(C19,Entreprises!$A$2:$A$501,0)),"ID inconnu"))</f>
        <v/>
      </c>
      <c r="H19" s="10" t="n"/>
      <c r="I19" s="11">
        <f>IF(G19="","",IFERROR(INDEX(L_Probas,MATCH(G19,L_Etapes,0)),""))</f>
        <v/>
      </c>
      <c r="J19" s="12">
        <f>IF(OR(H19="",I19=""),"",H19*I19)</f>
        <v/>
      </c>
      <c r="L19" s="8" t="n"/>
      <c r="M19" s="8" t="n"/>
      <c r="O19" s="9">
        <f>IF(OR(B19="",G19="Gagné",G19="Perdu"),"",IF(L19="","Aucune prochaine action",IF(L19&lt;TODAY(),"Action en retard","")))</f>
        <v/>
      </c>
    </row>
    <row r="20">
      <c r="D20" s="9">
        <f>IF(C20="","",IFERROR(INDEX(Entreprises!$B$2:$B$501,MATCH(C20,Entreprises!$A$2:$A$501,0)),"ID inconnu"))</f>
        <v/>
      </c>
      <c r="H20" s="10" t="n"/>
      <c r="I20" s="11">
        <f>IF(G20="","",IFERROR(INDEX(L_Probas,MATCH(G20,L_Etapes,0)),""))</f>
        <v/>
      </c>
      <c r="J20" s="12">
        <f>IF(OR(H20="",I20=""),"",H20*I20)</f>
        <v/>
      </c>
      <c r="L20" s="8" t="n"/>
      <c r="M20" s="8" t="n"/>
      <c r="O20" s="9">
        <f>IF(OR(B20="",G20="Gagné",G20="Perdu"),"",IF(L20="","Aucune prochaine action",IF(L20&lt;TODAY(),"Action en retard","")))</f>
        <v/>
      </c>
    </row>
    <row r="21">
      <c r="D21" s="9">
        <f>IF(C21="","",IFERROR(INDEX(Entreprises!$B$2:$B$501,MATCH(C21,Entreprises!$A$2:$A$501,0)),"ID inconnu"))</f>
        <v/>
      </c>
      <c r="H21" s="10" t="n"/>
      <c r="I21" s="11">
        <f>IF(G21="","",IFERROR(INDEX(L_Probas,MATCH(G21,L_Etapes,0)),""))</f>
        <v/>
      </c>
      <c r="J21" s="12">
        <f>IF(OR(H21="",I21=""),"",H21*I21)</f>
        <v/>
      </c>
      <c r="L21" s="8" t="n"/>
      <c r="M21" s="8" t="n"/>
      <c r="O21" s="9">
        <f>IF(OR(B21="",G21="Gagné",G21="Perdu"),"",IF(L21="","Aucune prochaine action",IF(L21&lt;TODAY(),"Action en retard","")))</f>
        <v/>
      </c>
    </row>
    <row r="22">
      <c r="D22" s="9">
        <f>IF(C22="","",IFERROR(INDEX(Entreprises!$B$2:$B$501,MATCH(C22,Entreprises!$A$2:$A$501,0)),"ID inconnu"))</f>
        <v/>
      </c>
      <c r="H22" s="10" t="n"/>
      <c r="I22" s="11">
        <f>IF(G22="","",IFERROR(INDEX(L_Probas,MATCH(G22,L_Etapes,0)),""))</f>
        <v/>
      </c>
      <c r="J22" s="12">
        <f>IF(OR(H22="",I22=""),"",H22*I22)</f>
        <v/>
      </c>
      <c r="L22" s="8" t="n"/>
      <c r="M22" s="8" t="n"/>
      <c r="O22" s="9">
        <f>IF(OR(B22="",G22="Gagné",G22="Perdu"),"",IF(L22="","Aucune prochaine action",IF(L22&lt;TODAY(),"Action en retard","")))</f>
        <v/>
      </c>
    </row>
    <row r="23">
      <c r="D23" s="9">
        <f>IF(C23="","",IFERROR(INDEX(Entreprises!$B$2:$B$501,MATCH(C23,Entreprises!$A$2:$A$501,0)),"ID inconnu"))</f>
        <v/>
      </c>
      <c r="H23" s="10" t="n"/>
      <c r="I23" s="11">
        <f>IF(G23="","",IFERROR(INDEX(L_Probas,MATCH(G23,L_Etapes,0)),""))</f>
        <v/>
      </c>
      <c r="J23" s="12">
        <f>IF(OR(H23="",I23=""),"",H23*I23)</f>
        <v/>
      </c>
      <c r="L23" s="8" t="n"/>
      <c r="M23" s="8" t="n"/>
      <c r="O23" s="9">
        <f>IF(OR(B23="",G23="Gagné",G23="Perdu"),"",IF(L23="","Aucune prochaine action",IF(L23&lt;TODAY(),"Action en retard","")))</f>
        <v/>
      </c>
    </row>
    <row r="24">
      <c r="D24" s="9">
        <f>IF(C24="","",IFERROR(INDEX(Entreprises!$B$2:$B$501,MATCH(C24,Entreprises!$A$2:$A$501,0)),"ID inconnu"))</f>
        <v/>
      </c>
      <c r="H24" s="10" t="n"/>
      <c r="I24" s="11">
        <f>IF(G24="","",IFERROR(INDEX(L_Probas,MATCH(G24,L_Etapes,0)),""))</f>
        <v/>
      </c>
      <c r="J24" s="12">
        <f>IF(OR(H24="",I24=""),"",H24*I24)</f>
        <v/>
      </c>
      <c r="L24" s="8" t="n"/>
      <c r="M24" s="8" t="n"/>
      <c r="O24" s="9">
        <f>IF(OR(B24="",G24="Gagné",G24="Perdu"),"",IF(L24="","Aucune prochaine action",IF(L24&lt;TODAY(),"Action en retard","")))</f>
        <v/>
      </c>
    </row>
    <row r="25">
      <c r="D25" s="9">
        <f>IF(C25="","",IFERROR(INDEX(Entreprises!$B$2:$B$501,MATCH(C25,Entreprises!$A$2:$A$501,0)),"ID inconnu"))</f>
        <v/>
      </c>
      <c r="H25" s="10" t="n"/>
      <c r="I25" s="11">
        <f>IF(G25="","",IFERROR(INDEX(L_Probas,MATCH(G25,L_Etapes,0)),""))</f>
        <v/>
      </c>
      <c r="J25" s="12">
        <f>IF(OR(H25="",I25=""),"",H25*I25)</f>
        <v/>
      </c>
      <c r="L25" s="8" t="n"/>
      <c r="M25" s="8" t="n"/>
      <c r="O25" s="9">
        <f>IF(OR(B25="",G25="Gagné",G25="Perdu"),"",IF(L25="","Aucune prochaine action",IF(L25&lt;TODAY(),"Action en retard","")))</f>
        <v/>
      </c>
    </row>
    <row r="26">
      <c r="D26" s="9">
        <f>IF(C26="","",IFERROR(INDEX(Entreprises!$B$2:$B$501,MATCH(C26,Entreprises!$A$2:$A$501,0)),"ID inconnu"))</f>
        <v/>
      </c>
      <c r="H26" s="10" t="n"/>
      <c r="I26" s="11">
        <f>IF(G26="","",IFERROR(INDEX(L_Probas,MATCH(G26,L_Etapes,0)),""))</f>
        <v/>
      </c>
      <c r="J26" s="12">
        <f>IF(OR(H26="",I26=""),"",H26*I26)</f>
        <v/>
      </c>
      <c r="L26" s="8" t="n"/>
      <c r="M26" s="8" t="n"/>
      <c r="O26" s="9">
        <f>IF(OR(B26="",G26="Gagné",G26="Perdu"),"",IF(L26="","Aucune prochaine action",IF(L26&lt;TODAY(),"Action en retard","")))</f>
        <v/>
      </c>
    </row>
    <row r="27">
      <c r="D27" s="9">
        <f>IF(C27="","",IFERROR(INDEX(Entreprises!$B$2:$B$501,MATCH(C27,Entreprises!$A$2:$A$501,0)),"ID inconnu"))</f>
        <v/>
      </c>
      <c r="H27" s="10" t="n"/>
      <c r="I27" s="11">
        <f>IF(G27="","",IFERROR(INDEX(L_Probas,MATCH(G27,L_Etapes,0)),""))</f>
        <v/>
      </c>
      <c r="J27" s="12">
        <f>IF(OR(H27="",I27=""),"",H27*I27)</f>
        <v/>
      </c>
      <c r="L27" s="8" t="n"/>
      <c r="M27" s="8" t="n"/>
      <c r="O27" s="9">
        <f>IF(OR(B27="",G27="Gagné",G27="Perdu"),"",IF(L27="","Aucune prochaine action",IF(L27&lt;TODAY(),"Action en retard","")))</f>
        <v/>
      </c>
    </row>
    <row r="28">
      <c r="D28" s="9">
        <f>IF(C28="","",IFERROR(INDEX(Entreprises!$B$2:$B$501,MATCH(C28,Entreprises!$A$2:$A$501,0)),"ID inconnu"))</f>
        <v/>
      </c>
      <c r="H28" s="10" t="n"/>
      <c r="I28" s="11">
        <f>IF(G28="","",IFERROR(INDEX(L_Probas,MATCH(G28,L_Etapes,0)),""))</f>
        <v/>
      </c>
      <c r="J28" s="12">
        <f>IF(OR(H28="",I28=""),"",H28*I28)</f>
        <v/>
      </c>
      <c r="L28" s="8" t="n"/>
      <c r="M28" s="8" t="n"/>
      <c r="O28" s="9">
        <f>IF(OR(B28="",G28="Gagné",G28="Perdu"),"",IF(L28="","Aucune prochaine action",IF(L28&lt;TODAY(),"Action en retard","")))</f>
        <v/>
      </c>
    </row>
    <row r="29">
      <c r="D29" s="9">
        <f>IF(C29="","",IFERROR(INDEX(Entreprises!$B$2:$B$501,MATCH(C29,Entreprises!$A$2:$A$501,0)),"ID inconnu"))</f>
        <v/>
      </c>
      <c r="H29" s="10" t="n"/>
      <c r="I29" s="11">
        <f>IF(G29="","",IFERROR(INDEX(L_Probas,MATCH(G29,L_Etapes,0)),""))</f>
        <v/>
      </c>
      <c r="J29" s="12">
        <f>IF(OR(H29="",I29=""),"",H29*I29)</f>
        <v/>
      </c>
      <c r="L29" s="8" t="n"/>
      <c r="M29" s="8" t="n"/>
      <c r="O29" s="9">
        <f>IF(OR(B29="",G29="Gagné",G29="Perdu"),"",IF(L29="","Aucune prochaine action",IF(L29&lt;TODAY(),"Action en retard","")))</f>
        <v/>
      </c>
    </row>
    <row r="30">
      <c r="D30" s="9">
        <f>IF(C30="","",IFERROR(INDEX(Entreprises!$B$2:$B$501,MATCH(C30,Entreprises!$A$2:$A$501,0)),"ID inconnu"))</f>
        <v/>
      </c>
      <c r="H30" s="10" t="n"/>
      <c r="I30" s="11">
        <f>IF(G30="","",IFERROR(INDEX(L_Probas,MATCH(G30,L_Etapes,0)),""))</f>
        <v/>
      </c>
      <c r="J30" s="12">
        <f>IF(OR(H30="",I30=""),"",H30*I30)</f>
        <v/>
      </c>
      <c r="L30" s="8" t="n"/>
      <c r="M30" s="8" t="n"/>
      <c r="O30" s="9">
        <f>IF(OR(B30="",G30="Gagné",G30="Perdu"),"",IF(L30="","Aucune prochaine action",IF(L30&lt;TODAY(),"Action en retard","")))</f>
        <v/>
      </c>
    </row>
    <row r="31">
      <c r="D31" s="9">
        <f>IF(C31="","",IFERROR(INDEX(Entreprises!$B$2:$B$501,MATCH(C31,Entreprises!$A$2:$A$501,0)),"ID inconnu"))</f>
        <v/>
      </c>
      <c r="H31" s="10" t="n"/>
      <c r="I31" s="11">
        <f>IF(G31="","",IFERROR(INDEX(L_Probas,MATCH(G31,L_Etapes,0)),""))</f>
        <v/>
      </c>
      <c r="J31" s="12">
        <f>IF(OR(H31="",I31=""),"",H31*I31)</f>
        <v/>
      </c>
      <c r="L31" s="8" t="n"/>
      <c r="M31" s="8" t="n"/>
      <c r="O31" s="9">
        <f>IF(OR(B31="",G31="Gagné",G31="Perdu"),"",IF(L31="","Aucune prochaine action",IF(L31&lt;TODAY(),"Action en retard","")))</f>
        <v/>
      </c>
    </row>
    <row r="32">
      <c r="D32" s="9">
        <f>IF(C32="","",IFERROR(INDEX(Entreprises!$B$2:$B$501,MATCH(C32,Entreprises!$A$2:$A$501,0)),"ID inconnu"))</f>
        <v/>
      </c>
      <c r="H32" s="10" t="n"/>
      <c r="I32" s="11">
        <f>IF(G32="","",IFERROR(INDEX(L_Probas,MATCH(G32,L_Etapes,0)),""))</f>
        <v/>
      </c>
      <c r="J32" s="12">
        <f>IF(OR(H32="",I32=""),"",H32*I32)</f>
        <v/>
      </c>
      <c r="L32" s="8" t="n"/>
      <c r="M32" s="8" t="n"/>
      <c r="O32" s="9">
        <f>IF(OR(B32="",G32="Gagné",G32="Perdu"),"",IF(L32="","Aucune prochaine action",IF(L32&lt;TODAY(),"Action en retard","")))</f>
        <v/>
      </c>
    </row>
    <row r="33">
      <c r="D33" s="9">
        <f>IF(C33="","",IFERROR(INDEX(Entreprises!$B$2:$B$501,MATCH(C33,Entreprises!$A$2:$A$501,0)),"ID inconnu"))</f>
        <v/>
      </c>
      <c r="H33" s="10" t="n"/>
      <c r="I33" s="11">
        <f>IF(G33="","",IFERROR(INDEX(L_Probas,MATCH(G33,L_Etapes,0)),""))</f>
        <v/>
      </c>
      <c r="J33" s="12">
        <f>IF(OR(H33="",I33=""),"",H33*I33)</f>
        <v/>
      </c>
      <c r="L33" s="8" t="n"/>
      <c r="M33" s="8" t="n"/>
      <c r="O33" s="9">
        <f>IF(OR(B33="",G33="Gagné",G33="Perdu"),"",IF(L33="","Aucune prochaine action",IF(L33&lt;TODAY(),"Action en retard","")))</f>
        <v/>
      </c>
    </row>
    <row r="34">
      <c r="D34" s="9">
        <f>IF(C34="","",IFERROR(INDEX(Entreprises!$B$2:$B$501,MATCH(C34,Entreprises!$A$2:$A$501,0)),"ID inconnu"))</f>
        <v/>
      </c>
      <c r="H34" s="10" t="n"/>
      <c r="I34" s="11">
        <f>IF(G34="","",IFERROR(INDEX(L_Probas,MATCH(G34,L_Etapes,0)),""))</f>
        <v/>
      </c>
      <c r="J34" s="12">
        <f>IF(OR(H34="",I34=""),"",H34*I34)</f>
        <v/>
      </c>
      <c r="L34" s="8" t="n"/>
      <c r="M34" s="8" t="n"/>
      <c r="O34" s="9">
        <f>IF(OR(B34="",G34="Gagné",G34="Perdu"),"",IF(L34="","Aucune prochaine action",IF(L34&lt;TODAY(),"Action en retard","")))</f>
        <v/>
      </c>
    </row>
    <row r="35">
      <c r="D35" s="9">
        <f>IF(C35="","",IFERROR(INDEX(Entreprises!$B$2:$B$501,MATCH(C35,Entreprises!$A$2:$A$501,0)),"ID inconnu"))</f>
        <v/>
      </c>
      <c r="H35" s="10" t="n"/>
      <c r="I35" s="11">
        <f>IF(G35="","",IFERROR(INDEX(L_Probas,MATCH(G35,L_Etapes,0)),""))</f>
        <v/>
      </c>
      <c r="J35" s="12">
        <f>IF(OR(H35="",I35=""),"",H35*I35)</f>
        <v/>
      </c>
      <c r="L35" s="8" t="n"/>
      <c r="M35" s="8" t="n"/>
      <c r="O35" s="9">
        <f>IF(OR(B35="",G35="Gagné",G35="Perdu"),"",IF(L35="","Aucune prochaine action",IF(L35&lt;TODAY(),"Action en retard","")))</f>
        <v/>
      </c>
    </row>
    <row r="36">
      <c r="D36" s="9">
        <f>IF(C36="","",IFERROR(INDEX(Entreprises!$B$2:$B$501,MATCH(C36,Entreprises!$A$2:$A$501,0)),"ID inconnu"))</f>
        <v/>
      </c>
      <c r="H36" s="10" t="n"/>
      <c r="I36" s="11">
        <f>IF(G36="","",IFERROR(INDEX(L_Probas,MATCH(G36,L_Etapes,0)),""))</f>
        <v/>
      </c>
      <c r="J36" s="12">
        <f>IF(OR(H36="",I36=""),"",H36*I36)</f>
        <v/>
      </c>
      <c r="L36" s="8" t="n"/>
      <c r="M36" s="8" t="n"/>
      <c r="O36" s="9">
        <f>IF(OR(B36="",G36="Gagné",G36="Perdu"),"",IF(L36="","Aucune prochaine action",IF(L36&lt;TODAY(),"Action en retard","")))</f>
        <v/>
      </c>
    </row>
    <row r="37">
      <c r="D37" s="9">
        <f>IF(C37="","",IFERROR(INDEX(Entreprises!$B$2:$B$501,MATCH(C37,Entreprises!$A$2:$A$501,0)),"ID inconnu"))</f>
        <v/>
      </c>
      <c r="H37" s="10" t="n"/>
      <c r="I37" s="11">
        <f>IF(G37="","",IFERROR(INDEX(L_Probas,MATCH(G37,L_Etapes,0)),""))</f>
        <v/>
      </c>
      <c r="J37" s="12">
        <f>IF(OR(H37="",I37=""),"",H37*I37)</f>
        <v/>
      </c>
      <c r="L37" s="8" t="n"/>
      <c r="M37" s="8" t="n"/>
      <c r="O37" s="9">
        <f>IF(OR(B37="",G37="Gagné",G37="Perdu"),"",IF(L37="","Aucune prochaine action",IF(L37&lt;TODAY(),"Action en retard","")))</f>
        <v/>
      </c>
    </row>
    <row r="38">
      <c r="D38" s="9">
        <f>IF(C38="","",IFERROR(INDEX(Entreprises!$B$2:$B$501,MATCH(C38,Entreprises!$A$2:$A$501,0)),"ID inconnu"))</f>
        <v/>
      </c>
      <c r="H38" s="10" t="n"/>
      <c r="I38" s="11">
        <f>IF(G38="","",IFERROR(INDEX(L_Probas,MATCH(G38,L_Etapes,0)),""))</f>
        <v/>
      </c>
      <c r="J38" s="12">
        <f>IF(OR(H38="",I38=""),"",H38*I38)</f>
        <v/>
      </c>
      <c r="L38" s="8" t="n"/>
      <c r="M38" s="8" t="n"/>
      <c r="O38" s="9">
        <f>IF(OR(B38="",G38="Gagné",G38="Perdu"),"",IF(L38="","Aucune prochaine action",IF(L38&lt;TODAY(),"Action en retard","")))</f>
        <v/>
      </c>
    </row>
    <row r="39">
      <c r="D39" s="9">
        <f>IF(C39="","",IFERROR(INDEX(Entreprises!$B$2:$B$501,MATCH(C39,Entreprises!$A$2:$A$501,0)),"ID inconnu"))</f>
        <v/>
      </c>
      <c r="H39" s="10" t="n"/>
      <c r="I39" s="11">
        <f>IF(G39="","",IFERROR(INDEX(L_Probas,MATCH(G39,L_Etapes,0)),""))</f>
        <v/>
      </c>
      <c r="J39" s="12">
        <f>IF(OR(H39="",I39=""),"",H39*I39)</f>
        <v/>
      </c>
      <c r="L39" s="8" t="n"/>
      <c r="M39" s="8" t="n"/>
      <c r="O39" s="9">
        <f>IF(OR(B39="",G39="Gagné",G39="Perdu"),"",IF(L39="","Aucune prochaine action",IF(L39&lt;TODAY(),"Action en retard","")))</f>
        <v/>
      </c>
    </row>
    <row r="40">
      <c r="D40" s="9">
        <f>IF(C40="","",IFERROR(INDEX(Entreprises!$B$2:$B$501,MATCH(C40,Entreprises!$A$2:$A$501,0)),"ID inconnu"))</f>
        <v/>
      </c>
      <c r="H40" s="10" t="n"/>
      <c r="I40" s="11">
        <f>IF(G40="","",IFERROR(INDEX(L_Probas,MATCH(G40,L_Etapes,0)),""))</f>
        <v/>
      </c>
      <c r="J40" s="12">
        <f>IF(OR(H40="",I40=""),"",H40*I40)</f>
        <v/>
      </c>
      <c r="L40" s="8" t="n"/>
      <c r="M40" s="8" t="n"/>
      <c r="O40" s="9">
        <f>IF(OR(B40="",G40="Gagné",G40="Perdu"),"",IF(L40="","Aucune prochaine action",IF(L40&lt;TODAY(),"Action en retard","")))</f>
        <v/>
      </c>
    </row>
    <row r="41">
      <c r="D41" s="9">
        <f>IF(C41="","",IFERROR(INDEX(Entreprises!$B$2:$B$501,MATCH(C41,Entreprises!$A$2:$A$501,0)),"ID inconnu"))</f>
        <v/>
      </c>
      <c r="H41" s="10" t="n"/>
      <c r="I41" s="11">
        <f>IF(G41="","",IFERROR(INDEX(L_Probas,MATCH(G41,L_Etapes,0)),""))</f>
        <v/>
      </c>
      <c r="J41" s="12">
        <f>IF(OR(H41="",I41=""),"",H41*I41)</f>
        <v/>
      </c>
      <c r="L41" s="8" t="n"/>
      <c r="M41" s="8" t="n"/>
      <c r="O41" s="9">
        <f>IF(OR(B41="",G41="Gagné",G41="Perdu"),"",IF(L41="","Aucune prochaine action",IF(L41&lt;TODAY(),"Action en retard","")))</f>
        <v/>
      </c>
    </row>
    <row r="42">
      <c r="D42" s="9">
        <f>IF(C42="","",IFERROR(INDEX(Entreprises!$B$2:$B$501,MATCH(C42,Entreprises!$A$2:$A$501,0)),"ID inconnu"))</f>
        <v/>
      </c>
      <c r="H42" s="10" t="n"/>
      <c r="I42" s="11">
        <f>IF(G42="","",IFERROR(INDEX(L_Probas,MATCH(G42,L_Etapes,0)),""))</f>
        <v/>
      </c>
      <c r="J42" s="12">
        <f>IF(OR(H42="",I42=""),"",H42*I42)</f>
        <v/>
      </c>
      <c r="L42" s="8" t="n"/>
      <c r="M42" s="8" t="n"/>
      <c r="O42" s="9">
        <f>IF(OR(B42="",G42="Gagné",G42="Perdu"),"",IF(L42="","Aucune prochaine action",IF(L42&lt;TODAY(),"Action en retard","")))</f>
        <v/>
      </c>
    </row>
    <row r="43">
      <c r="D43" s="9">
        <f>IF(C43="","",IFERROR(INDEX(Entreprises!$B$2:$B$501,MATCH(C43,Entreprises!$A$2:$A$501,0)),"ID inconnu"))</f>
        <v/>
      </c>
      <c r="H43" s="10" t="n"/>
      <c r="I43" s="11">
        <f>IF(G43="","",IFERROR(INDEX(L_Probas,MATCH(G43,L_Etapes,0)),""))</f>
        <v/>
      </c>
      <c r="J43" s="12">
        <f>IF(OR(H43="",I43=""),"",H43*I43)</f>
        <v/>
      </c>
      <c r="L43" s="8" t="n"/>
      <c r="M43" s="8" t="n"/>
      <c r="O43" s="9">
        <f>IF(OR(B43="",G43="Gagné",G43="Perdu"),"",IF(L43="","Aucune prochaine action",IF(L43&lt;TODAY(),"Action en retard","")))</f>
        <v/>
      </c>
    </row>
    <row r="44">
      <c r="D44" s="9">
        <f>IF(C44="","",IFERROR(INDEX(Entreprises!$B$2:$B$501,MATCH(C44,Entreprises!$A$2:$A$501,0)),"ID inconnu"))</f>
        <v/>
      </c>
      <c r="H44" s="10" t="n"/>
      <c r="I44" s="11">
        <f>IF(G44="","",IFERROR(INDEX(L_Probas,MATCH(G44,L_Etapes,0)),""))</f>
        <v/>
      </c>
      <c r="J44" s="12">
        <f>IF(OR(H44="",I44=""),"",H44*I44)</f>
        <v/>
      </c>
      <c r="L44" s="8" t="n"/>
      <c r="M44" s="8" t="n"/>
      <c r="O44" s="9">
        <f>IF(OR(B44="",G44="Gagné",G44="Perdu"),"",IF(L44="","Aucune prochaine action",IF(L44&lt;TODAY(),"Action en retard","")))</f>
        <v/>
      </c>
    </row>
    <row r="45">
      <c r="D45" s="9">
        <f>IF(C45="","",IFERROR(INDEX(Entreprises!$B$2:$B$501,MATCH(C45,Entreprises!$A$2:$A$501,0)),"ID inconnu"))</f>
        <v/>
      </c>
      <c r="H45" s="10" t="n"/>
      <c r="I45" s="11">
        <f>IF(G45="","",IFERROR(INDEX(L_Probas,MATCH(G45,L_Etapes,0)),""))</f>
        <v/>
      </c>
      <c r="J45" s="12">
        <f>IF(OR(H45="",I45=""),"",H45*I45)</f>
        <v/>
      </c>
      <c r="L45" s="8" t="n"/>
      <c r="M45" s="8" t="n"/>
      <c r="O45" s="9">
        <f>IF(OR(B45="",G45="Gagné",G45="Perdu"),"",IF(L45="","Aucune prochaine action",IF(L45&lt;TODAY(),"Action en retard","")))</f>
        <v/>
      </c>
    </row>
    <row r="46">
      <c r="D46" s="9">
        <f>IF(C46="","",IFERROR(INDEX(Entreprises!$B$2:$B$501,MATCH(C46,Entreprises!$A$2:$A$501,0)),"ID inconnu"))</f>
        <v/>
      </c>
      <c r="H46" s="10" t="n"/>
      <c r="I46" s="11">
        <f>IF(G46="","",IFERROR(INDEX(L_Probas,MATCH(G46,L_Etapes,0)),""))</f>
        <v/>
      </c>
      <c r="J46" s="12">
        <f>IF(OR(H46="",I46=""),"",H46*I46)</f>
        <v/>
      </c>
      <c r="L46" s="8" t="n"/>
      <c r="M46" s="8" t="n"/>
      <c r="O46" s="9">
        <f>IF(OR(B46="",G46="Gagné",G46="Perdu"),"",IF(L46="","Aucune prochaine action",IF(L46&lt;TODAY(),"Action en retard","")))</f>
        <v/>
      </c>
    </row>
    <row r="47">
      <c r="D47" s="9">
        <f>IF(C47="","",IFERROR(INDEX(Entreprises!$B$2:$B$501,MATCH(C47,Entreprises!$A$2:$A$501,0)),"ID inconnu"))</f>
        <v/>
      </c>
      <c r="H47" s="10" t="n"/>
      <c r="I47" s="11">
        <f>IF(G47="","",IFERROR(INDEX(L_Probas,MATCH(G47,L_Etapes,0)),""))</f>
        <v/>
      </c>
      <c r="J47" s="12">
        <f>IF(OR(H47="",I47=""),"",H47*I47)</f>
        <v/>
      </c>
      <c r="L47" s="8" t="n"/>
      <c r="M47" s="8" t="n"/>
      <c r="O47" s="9">
        <f>IF(OR(B47="",G47="Gagné",G47="Perdu"),"",IF(L47="","Aucune prochaine action",IF(L47&lt;TODAY(),"Action en retard","")))</f>
        <v/>
      </c>
    </row>
    <row r="48">
      <c r="D48" s="9">
        <f>IF(C48="","",IFERROR(INDEX(Entreprises!$B$2:$B$501,MATCH(C48,Entreprises!$A$2:$A$501,0)),"ID inconnu"))</f>
        <v/>
      </c>
      <c r="H48" s="10" t="n"/>
      <c r="I48" s="11">
        <f>IF(G48="","",IFERROR(INDEX(L_Probas,MATCH(G48,L_Etapes,0)),""))</f>
        <v/>
      </c>
      <c r="J48" s="12">
        <f>IF(OR(H48="",I48=""),"",H48*I48)</f>
        <v/>
      </c>
      <c r="L48" s="8" t="n"/>
      <c r="M48" s="8" t="n"/>
      <c r="O48" s="9">
        <f>IF(OR(B48="",G48="Gagné",G48="Perdu"),"",IF(L48="","Aucune prochaine action",IF(L48&lt;TODAY(),"Action en retard","")))</f>
        <v/>
      </c>
    </row>
    <row r="49">
      <c r="D49" s="9">
        <f>IF(C49="","",IFERROR(INDEX(Entreprises!$B$2:$B$501,MATCH(C49,Entreprises!$A$2:$A$501,0)),"ID inconnu"))</f>
        <v/>
      </c>
      <c r="H49" s="10" t="n"/>
      <c r="I49" s="11">
        <f>IF(G49="","",IFERROR(INDEX(L_Probas,MATCH(G49,L_Etapes,0)),""))</f>
        <v/>
      </c>
      <c r="J49" s="12">
        <f>IF(OR(H49="",I49=""),"",H49*I49)</f>
        <v/>
      </c>
      <c r="L49" s="8" t="n"/>
      <c r="M49" s="8" t="n"/>
      <c r="O49" s="9">
        <f>IF(OR(B49="",G49="Gagné",G49="Perdu"),"",IF(L49="","Aucune prochaine action",IF(L49&lt;TODAY(),"Action en retard","")))</f>
        <v/>
      </c>
    </row>
    <row r="50">
      <c r="D50" s="9">
        <f>IF(C50="","",IFERROR(INDEX(Entreprises!$B$2:$B$501,MATCH(C50,Entreprises!$A$2:$A$501,0)),"ID inconnu"))</f>
        <v/>
      </c>
      <c r="H50" s="10" t="n"/>
      <c r="I50" s="11">
        <f>IF(G50="","",IFERROR(INDEX(L_Probas,MATCH(G50,L_Etapes,0)),""))</f>
        <v/>
      </c>
      <c r="J50" s="12">
        <f>IF(OR(H50="",I50=""),"",H50*I50)</f>
        <v/>
      </c>
      <c r="L50" s="8" t="n"/>
      <c r="M50" s="8" t="n"/>
      <c r="O50" s="9">
        <f>IF(OR(B50="",G50="Gagné",G50="Perdu"),"",IF(L50="","Aucune prochaine action",IF(L50&lt;TODAY(),"Action en retard","")))</f>
        <v/>
      </c>
    </row>
    <row r="51">
      <c r="D51" s="9">
        <f>IF(C51="","",IFERROR(INDEX(Entreprises!$B$2:$B$501,MATCH(C51,Entreprises!$A$2:$A$501,0)),"ID inconnu"))</f>
        <v/>
      </c>
      <c r="H51" s="10" t="n"/>
      <c r="I51" s="11">
        <f>IF(G51="","",IFERROR(INDEX(L_Probas,MATCH(G51,L_Etapes,0)),""))</f>
        <v/>
      </c>
      <c r="J51" s="12">
        <f>IF(OR(H51="",I51=""),"",H51*I51)</f>
        <v/>
      </c>
      <c r="L51" s="8" t="n"/>
      <c r="M51" s="8" t="n"/>
      <c r="O51" s="9">
        <f>IF(OR(B51="",G51="Gagné",G51="Perdu"),"",IF(L51="","Aucune prochaine action",IF(L51&lt;TODAY(),"Action en retard","")))</f>
        <v/>
      </c>
    </row>
    <row r="52">
      <c r="D52" s="9">
        <f>IF(C52="","",IFERROR(INDEX(Entreprises!$B$2:$B$501,MATCH(C52,Entreprises!$A$2:$A$501,0)),"ID inconnu"))</f>
        <v/>
      </c>
      <c r="H52" s="10" t="n"/>
      <c r="I52" s="11">
        <f>IF(G52="","",IFERROR(INDEX(L_Probas,MATCH(G52,L_Etapes,0)),""))</f>
        <v/>
      </c>
      <c r="J52" s="12">
        <f>IF(OR(H52="",I52=""),"",H52*I52)</f>
        <v/>
      </c>
      <c r="L52" s="8" t="n"/>
      <c r="M52" s="8" t="n"/>
      <c r="O52" s="9">
        <f>IF(OR(B52="",G52="Gagné",G52="Perdu"),"",IF(L52="","Aucune prochaine action",IF(L52&lt;TODAY(),"Action en retard","")))</f>
        <v/>
      </c>
    </row>
    <row r="53">
      <c r="D53" s="9">
        <f>IF(C53="","",IFERROR(INDEX(Entreprises!$B$2:$B$501,MATCH(C53,Entreprises!$A$2:$A$501,0)),"ID inconnu"))</f>
        <v/>
      </c>
      <c r="H53" s="10" t="n"/>
      <c r="I53" s="11">
        <f>IF(G53="","",IFERROR(INDEX(L_Probas,MATCH(G53,L_Etapes,0)),""))</f>
        <v/>
      </c>
      <c r="J53" s="12">
        <f>IF(OR(H53="",I53=""),"",H53*I53)</f>
        <v/>
      </c>
      <c r="L53" s="8" t="n"/>
      <c r="M53" s="8" t="n"/>
      <c r="O53" s="9">
        <f>IF(OR(B53="",G53="Gagné",G53="Perdu"),"",IF(L53="","Aucune prochaine action",IF(L53&lt;TODAY(),"Action en retard","")))</f>
        <v/>
      </c>
    </row>
    <row r="54">
      <c r="D54" s="9">
        <f>IF(C54="","",IFERROR(INDEX(Entreprises!$B$2:$B$501,MATCH(C54,Entreprises!$A$2:$A$501,0)),"ID inconnu"))</f>
        <v/>
      </c>
      <c r="H54" s="10" t="n"/>
      <c r="I54" s="11">
        <f>IF(G54="","",IFERROR(INDEX(L_Probas,MATCH(G54,L_Etapes,0)),""))</f>
        <v/>
      </c>
      <c r="J54" s="12">
        <f>IF(OR(H54="",I54=""),"",H54*I54)</f>
        <v/>
      </c>
      <c r="L54" s="8" t="n"/>
      <c r="M54" s="8" t="n"/>
      <c r="O54" s="9">
        <f>IF(OR(B54="",G54="Gagné",G54="Perdu"),"",IF(L54="","Aucune prochaine action",IF(L54&lt;TODAY(),"Action en retard","")))</f>
        <v/>
      </c>
    </row>
    <row r="55">
      <c r="D55" s="9">
        <f>IF(C55="","",IFERROR(INDEX(Entreprises!$B$2:$B$501,MATCH(C55,Entreprises!$A$2:$A$501,0)),"ID inconnu"))</f>
        <v/>
      </c>
      <c r="H55" s="10" t="n"/>
      <c r="I55" s="11">
        <f>IF(G55="","",IFERROR(INDEX(L_Probas,MATCH(G55,L_Etapes,0)),""))</f>
        <v/>
      </c>
      <c r="J55" s="12">
        <f>IF(OR(H55="",I55=""),"",H55*I55)</f>
        <v/>
      </c>
      <c r="L55" s="8" t="n"/>
      <c r="M55" s="8" t="n"/>
      <c r="O55" s="9">
        <f>IF(OR(B55="",G55="Gagné",G55="Perdu"),"",IF(L55="","Aucune prochaine action",IF(L55&lt;TODAY(),"Action en retard","")))</f>
        <v/>
      </c>
    </row>
    <row r="56">
      <c r="D56" s="9">
        <f>IF(C56="","",IFERROR(INDEX(Entreprises!$B$2:$B$501,MATCH(C56,Entreprises!$A$2:$A$501,0)),"ID inconnu"))</f>
        <v/>
      </c>
      <c r="H56" s="10" t="n"/>
      <c r="I56" s="11">
        <f>IF(G56="","",IFERROR(INDEX(L_Probas,MATCH(G56,L_Etapes,0)),""))</f>
        <v/>
      </c>
      <c r="J56" s="12">
        <f>IF(OR(H56="",I56=""),"",H56*I56)</f>
        <v/>
      </c>
      <c r="L56" s="8" t="n"/>
      <c r="M56" s="8" t="n"/>
      <c r="O56" s="9">
        <f>IF(OR(B56="",G56="Gagné",G56="Perdu"),"",IF(L56="","Aucune prochaine action",IF(L56&lt;TODAY(),"Action en retard","")))</f>
        <v/>
      </c>
    </row>
    <row r="57">
      <c r="D57" s="9">
        <f>IF(C57="","",IFERROR(INDEX(Entreprises!$B$2:$B$501,MATCH(C57,Entreprises!$A$2:$A$501,0)),"ID inconnu"))</f>
        <v/>
      </c>
      <c r="H57" s="10" t="n"/>
      <c r="I57" s="11">
        <f>IF(G57="","",IFERROR(INDEX(L_Probas,MATCH(G57,L_Etapes,0)),""))</f>
        <v/>
      </c>
      <c r="J57" s="12">
        <f>IF(OR(H57="",I57=""),"",H57*I57)</f>
        <v/>
      </c>
      <c r="L57" s="8" t="n"/>
      <c r="M57" s="8" t="n"/>
      <c r="O57" s="9">
        <f>IF(OR(B57="",G57="Gagné",G57="Perdu"),"",IF(L57="","Aucune prochaine action",IF(L57&lt;TODAY(),"Action en retard","")))</f>
        <v/>
      </c>
    </row>
    <row r="58">
      <c r="D58" s="9">
        <f>IF(C58="","",IFERROR(INDEX(Entreprises!$B$2:$B$501,MATCH(C58,Entreprises!$A$2:$A$501,0)),"ID inconnu"))</f>
        <v/>
      </c>
      <c r="H58" s="10" t="n"/>
      <c r="I58" s="11">
        <f>IF(G58="","",IFERROR(INDEX(L_Probas,MATCH(G58,L_Etapes,0)),""))</f>
        <v/>
      </c>
      <c r="J58" s="12">
        <f>IF(OR(H58="",I58=""),"",H58*I58)</f>
        <v/>
      </c>
      <c r="L58" s="8" t="n"/>
      <c r="M58" s="8" t="n"/>
      <c r="O58" s="9">
        <f>IF(OR(B58="",G58="Gagné",G58="Perdu"),"",IF(L58="","Aucune prochaine action",IF(L58&lt;TODAY(),"Action en retard","")))</f>
        <v/>
      </c>
    </row>
    <row r="59">
      <c r="D59" s="9">
        <f>IF(C59="","",IFERROR(INDEX(Entreprises!$B$2:$B$501,MATCH(C59,Entreprises!$A$2:$A$501,0)),"ID inconnu"))</f>
        <v/>
      </c>
      <c r="H59" s="10" t="n"/>
      <c r="I59" s="11">
        <f>IF(G59="","",IFERROR(INDEX(L_Probas,MATCH(G59,L_Etapes,0)),""))</f>
        <v/>
      </c>
      <c r="J59" s="12">
        <f>IF(OR(H59="",I59=""),"",H59*I59)</f>
        <v/>
      </c>
      <c r="L59" s="8" t="n"/>
      <c r="M59" s="8" t="n"/>
      <c r="O59" s="9">
        <f>IF(OR(B59="",G59="Gagné",G59="Perdu"),"",IF(L59="","Aucune prochaine action",IF(L59&lt;TODAY(),"Action en retard","")))</f>
        <v/>
      </c>
    </row>
    <row r="60">
      <c r="D60" s="9">
        <f>IF(C60="","",IFERROR(INDEX(Entreprises!$B$2:$B$501,MATCH(C60,Entreprises!$A$2:$A$501,0)),"ID inconnu"))</f>
        <v/>
      </c>
      <c r="H60" s="10" t="n"/>
      <c r="I60" s="11">
        <f>IF(G60="","",IFERROR(INDEX(L_Probas,MATCH(G60,L_Etapes,0)),""))</f>
        <v/>
      </c>
      <c r="J60" s="12">
        <f>IF(OR(H60="",I60=""),"",H60*I60)</f>
        <v/>
      </c>
      <c r="L60" s="8" t="n"/>
      <c r="M60" s="8" t="n"/>
      <c r="O60" s="9">
        <f>IF(OR(B60="",G60="Gagné",G60="Perdu"),"",IF(L60="","Aucune prochaine action",IF(L60&lt;TODAY(),"Action en retard","")))</f>
        <v/>
      </c>
    </row>
    <row r="61">
      <c r="D61" s="9">
        <f>IF(C61="","",IFERROR(INDEX(Entreprises!$B$2:$B$501,MATCH(C61,Entreprises!$A$2:$A$501,0)),"ID inconnu"))</f>
        <v/>
      </c>
      <c r="H61" s="10" t="n"/>
      <c r="I61" s="11">
        <f>IF(G61="","",IFERROR(INDEX(L_Probas,MATCH(G61,L_Etapes,0)),""))</f>
        <v/>
      </c>
      <c r="J61" s="12">
        <f>IF(OR(H61="",I61=""),"",H61*I61)</f>
        <v/>
      </c>
      <c r="L61" s="8" t="n"/>
      <c r="M61" s="8" t="n"/>
      <c r="O61" s="9">
        <f>IF(OR(B61="",G61="Gagné",G61="Perdu"),"",IF(L61="","Aucune prochaine action",IF(L61&lt;TODAY(),"Action en retard","")))</f>
        <v/>
      </c>
    </row>
    <row r="62">
      <c r="D62" s="9">
        <f>IF(C62="","",IFERROR(INDEX(Entreprises!$B$2:$B$501,MATCH(C62,Entreprises!$A$2:$A$501,0)),"ID inconnu"))</f>
        <v/>
      </c>
      <c r="H62" s="10" t="n"/>
      <c r="I62" s="11">
        <f>IF(G62="","",IFERROR(INDEX(L_Probas,MATCH(G62,L_Etapes,0)),""))</f>
        <v/>
      </c>
      <c r="J62" s="12">
        <f>IF(OR(H62="",I62=""),"",H62*I62)</f>
        <v/>
      </c>
      <c r="L62" s="8" t="n"/>
      <c r="M62" s="8" t="n"/>
      <c r="O62" s="9">
        <f>IF(OR(B62="",G62="Gagné",G62="Perdu"),"",IF(L62="","Aucune prochaine action",IF(L62&lt;TODAY(),"Action en retard","")))</f>
        <v/>
      </c>
    </row>
    <row r="63">
      <c r="D63" s="9">
        <f>IF(C63="","",IFERROR(INDEX(Entreprises!$B$2:$B$501,MATCH(C63,Entreprises!$A$2:$A$501,0)),"ID inconnu"))</f>
        <v/>
      </c>
      <c r="H63" s="10" t="n"/>
      <c r="I63" s="11">
        <f>IF(G63="","",IFERROR(INDEX(L_Probas,MATCH(G63,L_Etapes,0)),""))</f>
        <v/>
      </c>
      <c r="J63" s="12">
        <f>IF(OR(H63="",I63=""),"",H63*I63)</f>
        <v/>
      </c>
      <c r="L63" s="8" t="n"/>
      <c r="M63" s="8" t="n"/>
      <c r="O63" s="9">
        <f>IF(OR(B63="",G63="Gagné",G63="Perdu"),"",IF(L63="","Aucune prochaine action",IF(L63&lt;TODAY(),"Action en retard","")))</f>
        <v/>
      </c>
    </row>
    <row r="64">
      <c r="D64" s="9">
        <f>IF(C64="","",IFERROR(INDEX(Entreprises!$B$2:$B$501,MATCH(C64,Entreprises!$A$2:$A$501,0)),"ID inconnu"))</f>
        <v/>
      </c>
      <c r="H64" s="10" t="n"/>
      <c r="I64" s="11">
        <f>IF(G64="","",IFERROR(INDEX(L_Probas,MATCH(G64,L_Etapes,0)),""))</f>
        <v/>
      </c>
      <c r="J64" s="12">
        <f>IF(OR(H64="",I64=""),"",H64*I64)</f>
        <v/>
      </c>
      <c r="L64" s="8" t="n"/>
      <c r="M64" s="8" t="n"/>
      <c r="O64" s="9">
        <f>IF(OR(B64="",G64="Gagné",G64="Perdu"),"",IF(L64="","Aucune prochaine action",IF(L64&lt;TODAY(),"Action en retard","")))</f>
        <v/>
      </c>
    </row>
    <row r="65">
      <c r="D65" s="9">
        <f>IF(C65="","",IFERROR(INDEX(Entreprises!$B$2:$B$501,MATCH(C65,Entreprises!$A$2:$A$501,0)),"ID inconnu"))</f>
        <v/>
      </c>
      <c r="H65" s="10" t="n"/>
      <c r="I65" s="11">
        <f>IF(G65="","",IFERROR(INDEX(L_Probas,MATCH(G65,L_Etapes,0)),""))</f>
        <v/>
      </c>
      <c r="J65" s="12">
        <f>IF(OR(H65="",I65=""),"",H65*I65)</f>
        <v/>
      </c>
      <c r="L65" s="8" t="n"/>
      <c r="M65" s="8" t="n"/>
      <c r="O65" s="9">
        <f>IF(OR(B65="",G65="Gagné",G65="Perdu"),"",IF(L65="","Aucune prochaine action",IF(L65&lt;TODAY(),"Action en retard","")))</f>
        <v/>
      </c>
    </row>
    <row r="66">
      <c r="D66" s="9">
        <f>IF(C66="","",IFERROR(INDEX(Entreprises!$B$2:$B$501,MATCH(C66,Entreprises!$A$2:$A$501,0)),"ID inconnu"))</f>
        <v/>
      </c>
      <c r="H66" s="10" t="n"/>
      <c r="I66" s="11">
        <f>IF(G66="","",IFERROR(INDEX(L_Probas,MATCH(G66,L_Etapes,0)),""))</f>
        <v/>
      </c>
      <c r="J66" s="12">
        <f>IF(OR(H66="",I66=""),"",H66*I66)</f>
        <v/>
      </c>
      <c r="L66" s="8" t="n"/>
      <c r="M66" s="8" t="n"/>
      <c r="O66" s="9">
        <f>IF(OR(B66="",G66="Gagné",G66="Perdu"),"",IF(L66="","Aucune prochaine action",IF(L66&lt;TODAY(),"Action en retard","")))</f>
        <v/>
      </c>
    </row>
    <row r="67">
      <c r="D67" s="9">
        <f>IF(C67="","",IFERROR(INDEX(Entreprises!$B$2:$B$501,MATCH(C67,Entreprises!$A$2:$A$501,0)),"ID inconnu"))</f>
        <v/>
      </c>
      <c r="H67" s="10" t="n"/>
      <c r="I67" s="11">
        <f>IF(G67="","",IFERROR(INDEX(L_Probas,MATCH(G67,L_Etapes,0)),""))</f>
        <v/>
      </c>
      <c r="J67" s="12">
        <f>IF(OR(H67="",I67=""),"",H67*I67)</f>
        <v/>
      </c>
      <c r="L67" s="8" t="n"/>
      <c r="M67" s="8" t="n"/>
      <c r="O67" s="9">
        <f>IF(OR(B67="",G67="Gagné",G67="Perdu"),"",IF(L67="","Aucune prochaine action",IF(L67&lt;TODAY(),"Action en retard","")))</f>
        <v/>
      </c>
    </row>
    <row r="68">
      <c r="D68" s="9">
        <f>IF(C68="","",IFERROR(INDEX(Entreprises!$B$2:$B$501,MATCH(C68,Entreprises!$A$2:$A$501,0)),"ID inconnu"))</f>
        <v/>
      </c>
      <c r="H68" s="10" t="n"/>
      <c r="I68" s="11">
        <f>IF(G68="","",IFERROR(INDEX(L_Probas,MATCH(G68,L_Etapes,0)),""))</f>
        <v/>
      </c>
      <c r="J68" s="12">
        <f>IF(OR(H68="",I68=""),"",H68*I68)</f>
        <v/>
      </c>
      <c r="L68" s="8" t="n"/>
      <c r="M68" s="8" t="n"/>
      <c r="O68" s="9">
        <f>IF(OR(B68="",G68="Gagné",G68="Perdu"),"",IF(L68="","Aucune prochaine action",IF(L68&lt;TODAY(),"Action en retard","")))</f>
        <v/>
      </c>
    </row>
    <row r="69">
      <c r="D69" s="9">
        <f>IF(C69="","",IFERROR(INDEX(Entreprises!$B$2:$B$501,MATCH(C69,Entreprises!$A$2:$A$501,0)),"ID inconnu"))</f>
        <v/>
      </c>
      <c r="H69" s="10" t="n"/>
      <c r="I69" s="11">
        <f>IF(G69="","",IFERROR(INDEX(L_Probas,MATCH(G69,L_Etapes,0)),""))</f>
        <v/>
      </c>
      <c r="J69" s="12">
        <f>IF(OR(H69="",I69=""),"",H69*I69)</f>
        <v/>
      </c>
      <c r="L69" s="8" t="n"/>
      <c r="M69" s="8" t="n"/>
      <c r="O69" s="9">
        <f>IF(OR(B69="",G69="Gagné",G69="Perdu"),"",IF(L69="","Aucune prochaine action",IF(L69&lt;TODAY(),"Action en retard","")))</f>
        <v/>
      </c>
    </row>
    <row r="70">
      <c r="D70" s="9">
        <f>IF(C70="","",IFERROR(INDEX(Entreprises!$B$2:$B$501,MATCH(C70,Entreprises!$A$2:$A$501,0)),"ID inconnu"))</f>
        <v/>
      </c>
      <c r="H70" s="10" t="n"/>
      <c r="I70" s="11">
        <f>IF(G70="","",IFERROR(INDEX(L_Probas,MATCH(G70,L_Etapes,0)),""))</f>
        <v/>
      </c>
      <c r="J70" s="12">
        <f>IF(OR(H70="",I70=""),"",H70*I70)</f>
        <v/>
      </c>
      <c r="L70" s="8" t="n"/>
      <c r="M70" s="8" t="n"/>
      <c r="O70" s="9">
        <f>IF(OR(B70="",G70="Gagné",G70="Perdu"),"",IF(L70="","Aucune prochaine action",IF(L70&lt;TODAY(),"Action en retard","")))</f>
        <v/>
      </c>
    </row>
    <row r="71">
      <c r="D71" s="9">
        <f>IF(C71="","",IFERROR(INDEX(Entreprises!$B$2:$B$501,MATCH(C71,Entreprises!$A$2:$A$501,0)),"ID inconnu"))</f>
        <v/>
      </c>
      <c r="H71" s="10" t="n"/>
      <c r="I71" s="11">
        <f>IF(G71="","",IFERROR(INDEX(L_Probas,MATCH(G71,L_Etapes,0)),""))</f>
        <v/>
      </c>
      <c r="J71" s="12">
        <f>IF(OR(H71="",I71=""),"",H71*I71)</f>
        <v/>
      </c>
      <c r="L71" s="8" t="n"/>
      <c r="M71" s="8" t="n"/>
      <c r="O71" s="9">
        <f>IF(OR(B71="",G71="Gagné",G71="Perdu"),"",IF(L71="","Aucune prochaine action",IF(L71&lt;TODAY(),"Action en retard","")))</f>
        <v/>
      </c>
    </row>
    <row r="72">
      <c r="D72" s="9">
        <f>IF(C72="","",IFERROR(INDEX(Entreprises!$B$2:$B$501,MATCH(C72,Entreprises!$A$2:$A$501,0)),"ID inconnu"))</f>
        <v/>
      </c>
      <c r="H72" s="10" t="n"/>
      <c r="I72" s="11">
        <f>IF(G72="","",IFERROR(INDEX(L_Probas,MATCH(G72,L_Etapes,0)),""))</f>
        <v/>
      </c>
      <c r="J72" s="12">
        <f>IF(OR(H72="",I72=""),"",H72*I72)</f>
        <v/>
      </c>
      <c r="L72" s="8" t="n"/>
      <c r="M72" s="8" t="n"/>
      <c r="O72" s="9">
        <f>IF(OR(B72="",G72="Gagné",G72="Perdu"),"",IF(L72="","Aucune prochaine action",IF(L72&lt;TODAY(),"Action en retard","")))</f>
        <v/>
      </c>
    </row>
    <row r="73">
      <c r="D73" s="9">
        <f>IF(C73="","",IFERROR(INDEX(Entreprises!$B$2:$B$501,MATCH(C73,Entreprises!$A$2:$A$501,0)),"ID inconnu"))</f>
        <v/>
      </c>
      <c r="H73" s="10" t="n"/>
      <c r="I73" s="11">
        <f>IF(G73="","",IFERROR(INDEX(L_Probas,MATCH(G73,L_Etapes,0)),""))</f>
        <v/>
      </c>
      <c r="J73" s="12">
        <f>IF(OR(H73="",I73=""),"",H73*I73)</f>
        <v/>
      </c>
      <c r="L73" s="8" t="n"/>
      <c r="M73" s="8" t="n"/>
      <c r="O73" s="9">
        <f>IF(OR(B73="",G73="Gagné",G73="Perdu"),"",IF(L73="","Aucune prochaine action",IF(L73&lt;TODAY(),"Action en retard","")))</f>
        <v/>
      </c>
    </row>
    <row r="74">
      <c r="D74" s="9">
        <f>IF(C74="","",IFERROR(INDEX(Entreprises!$B$2:$B$501,MATCH(C74,Entreprises!$A$2:$A$501,0)),"ID inconnu"))</f>
        <v/>
      </c>
      <c r="H74" s="10" t="n"/>
      <c r="I74" s="11">
        <f>IF(G74="","",IFERROR(INDEX(L_Probas,MATCH(G74,L_Etapes,0)),""))</f>
        <v/>
      </c>
      <c r="J74" s="12">
        <f>IF(OR(H74="",I74=""),"",H74*I74)</f>
        <v/>
      </c>
      <c r="L74" s="8" t="n"/>
      <c r="M74" s="8" t="n"/>
      <c r="O74" s="9">
        <f>IF(OR(B74="",G74="Gagné",G74="Perdu"),"",IF(L74="","Aucune prochaine action",IF(L74&lt;TODAY(),"Action en retard","")))</f>
        <v/>
      </c>
    </row>
    <row r="75">
      <c r="D75" s="9">
        <f>IF(C75="","",IFERROR(INDEX(Entreprises!$B$2:$B$501,MATCH(C75,Entreprises!$A$2:$A$501,0)),"ID inconnu"))</f>
        <v/>
      </c>
      <c r="H75" s="10" t="n"/>
      <c r="I75" s="11">
        <f>IF(G75="","",IFERROR(INDEX(L_Probas,MATCH(G75,L_Etapes,0)),""))</f>
        <v/>
      </c>
      <c r="J75" s="12">
        <f>IF(OR(H75="",I75=""),"",H75*I75)</f>
        <v/>
      </c>
      <c r="L75" s="8" t="n"/>
      <c r="M75" s="8" t="n"/>
      <c r="O75" s="9">
        <f>IF(OR(B75="",G75="Gagné",G75="Perdu"),"",IF(L75="","Aucune prochaine action",IF(L75&lt;TODAY(),"Action en retard","")))</f>
        <v/>
      </c>
    </row>
    <row r="76">
      <c r="D76" s="9">
        <f>IF(C76="","",IFERROR(INDEX(Entreprises!$B$2:$B$501,MATCH(C76,Entreprises!$A$2:$A$501,0)),"ID inconnu"))</f>
        <v/>
      </c>
      <c r="H76" s="10" t="n"/>
      <c r="I76" s="11">
        <f>IF(G76="","",IFERROR(INDEX(L_Probas,MATCH(G76,L_Etapes,0)),""))</f>
        <v/>
      </c>
      <c r="J76" s="12">
        <f>IF(OR(H76="",I76=""),"",H76*I76)</f>
        <v/>
      </c>
      <c r="L76" s="8" t="n"/>
      <c r="M76" s="8" t="n"/>
      <c r="O76" s="9">
        <f>IF(OR(B76="",G76="Gagné",G76="Perdu"),"",IF(L76="","Aucune prochaine action",IF(L76&lt;TODAY(),"Action en retard","")))</f>
        <v/>
      </c>
    </row>
    <row r="77">
      <c r="D77" s="9">
        <f>IF(C77="","",IFERROR(INDEX(Entreprises!$B$2:$B$501,MATCH(C77,Entreprises!$A$2:$A$501,0)),"ID inconnu"))</f>
        <v/>
      </c>
      <c r="H77" s="10" t="n"/>
      <c r="I77" s="11">
        <f>IF(G77="","",IFERROR(INDEX(L_Probas,MATCH(G77,L_Etapes,0)),""))</f>
        <v/>
      </c>
      <c r="J77" s="12">
        <f>IF(OR(H77="",I77=""),"",H77*I77)</f>
        <v/>
      </c>
      <c r="L77" s="8" t="n"/>
      <c r="M77" s="8" t="n"/>
      <c r="O77" s="9">
        <f>IF(OR(B77="",G77="Gagné",G77="Perdu"),"",IF(L77="","Aucune prochaine action",IF(L77&lt;TODAY(),"Action en retard","")))</f>
        <v/>
      </c>
    </row>
    <row r="78">
      <c r="D78" s="9">
        <f>IF(C78="","",IFERROR(INDEX(Entreprises!$B$2:$B$501,MATCH(C78,Entreprises!$A$2:$A$501,0)),"ID inconnu"))</f>
        <v/>
      </c>
      <c r="H78" s="10" t="n"/>
      <c r="I78" s="11">
        <f>IF(G78="","",IFERROR(INDEX(L_Probas,MATCH(G78,L_Etapes,0)),""))</f>
        <v/>
      </c>
      <c r="J78" s="12">
        <f>IF(OR(H78="",I78=""),"",H78*I78)</f>
        <v/>
      </c>
      <c r="L78" s="8" t="n"/>
      <c r="M78" s="8" t="n"/>
      <c r="O78" s="9">
        <f>IF(OR(B78="",G78="Gagné",G78="Perdu"),"",IF(L78="","Aucune prochaine action",IF(L78&lt;TODAY(),"Action en retard","")))</f>
        <v/>
      </c>
    </row>
    <row r="79">
      <c r="D79" s="9">
        <f>IF(C79="","",IFERROR(INDEX(Entreprises!$B$2:$B$501,MATCH(C79,Entreprises!$A$2:$A$501,0)),"ID inconnu"))</f>
        <v/>
      </c>
      <c r="H79" s="10" t="n"/>
      <c r="I79" s="11">
        <f>IF(G79="","",IFERROR(INDEX(L_Probas,MATCH(G79,L_Etapes,0)),""))</f>
        <v/>
      </c>
      <c r="J79" s="12">
        <f>IF(OR(H79="",I79=""),"",H79*I79)</f>
        <v/>
      </c>
      <c r="L79" s="8" t="n"/>
      <c r="M79" s="8" t="n"/>
      <c r="O79" s="9">
        <f>IF(OR(B79="",G79="Gagné",G79="Perdu"),"",IF(L79="","Aucune prochaine action",IF(L79&lt;TODAY(),"Action en retard","")))</f>
        <v/>
      </c>
    </row>
    <row r="80">
      <c r="D80" s="9">
        <f>IF(C80="","",IFERROR(INDEX(Entreprises!$B$2:$B$501,MATCH(C80,Entreprises!$A$2:$A$501,0)),"ID inconnu"))</f>
        <v/>
      </c>
      <c r="H80" s="10" t="n"/>
      <c r="I80" s="11">
        <f>IF(G80="","",IFERROR(INDEX(L_Probas,MATCH(G80,L_Etapes,0)),""))</f>
        <v/>
      </c>
      <c r="J80" s="12">
        <f>IF(OR(H80="",I80=""),"",H80*I80)</f>
        <v/>
      </c>
      <c r="L80" s="8" t="n"/>
      <c r="M80" s="8" t="n"/>
      <c r="O80" s="9">
        <f>IF(OR(B80="",G80="Gagné",G80="Perdu"),"",IF(L80="","Aucune prochaine action",IF(L80&lt;TODAY(),"Action en retard","")))</f>
        <v/>
      </c>
    </row>
    <row r="81">
      <c r="D81" s="9">
        <f>IF(C81="","",IFERROR(INDEX(Entreprises!$B$2:$B$501,MATCH(C81,Entreprises!$A$2:$A$501,0)),"ID inconnu"))</f>
        <v/>
      </c>
      <c r="H81" s="10" t="n"/>
      <c r="I81" s="11">
        <f>IF(G81="","",IFERROR(INDEX(L_Probas,MATCH(G81,L_Etapes,0)),""))</f>
        <v/>
      </c>
      <c r="J81" s="12">
        <f>IF(OR(H81="",I81=""),"",H81*I81)</f>
        <v/>
      </c>
      <c r="L81" s="8" t="n"/>
      <c r="M81" s="8" t="n"/>
      <c r="O81" s="9">
        <f>IF(OR(B81="",G81="Gagné",G81="Perdu"),"",IF(L81="","Aucune prochaine action",IF(L81&lt;TODAY(),"Action en retard","")))</f>
        <v/>
      </c>
    </row>
    <row r="82">
      <c r="D82" s="9">
        <f>IF(C82="","",IFERROR(INDEX(Entreprises!$B$2:$B$501,MATCH(C82,Entreprises!$A$2:$A$501,0)),"ID inconnu"))</f>
        <v/>
      </c>
      <c r="H82" s="10" t="n"/>
      <c r="I82" s="11">
        <f>IF(G82="","",IFERROR(INDEX(L_Probas,MATCH(G82,L_Etapes,0)),""))</f>
        <v/>
      </c>
      <c r="J82" s="12">
        <f>IF(OR(H82="",I82=""),"",H82*I82)</f>
        <v/>
      </c>
      <c r="L82" s="8" t="n"/>
      <c r="M82" s="8" t="n"/>
      <c r="O82" s="9">
        <f>IF(OR(B82="",G82="Gagné",G82="Perdu"),"",IF(L82="","Aucune prochaine action",IF(L82&lt;TODAY(),"Action en retard","")))</f>
        <v/>
      </c>
    </row>
    <row r="83">
      <c r="D83" s="9">
        <f>IF(C83="","",IFERROR(INDEX(Entreprises!$B$2:$B$501,MATCH(C83,Entreprises!$A$2:$A$501,0)),"ID inconnu"))</f>
        <v/>
      </c>
      <c r="H83" s="10" t="n"/>
      <c r="I83" s="11">
        <f>IF(G83="","",IFERROR(INDEX(L_Probas,MATCH(G83,L_Etapes,0)),""))</f>
        <v/>
      </c>
      <c r="J83" s="12">
        <f>IF(OR(H83="",I83=""),"",H83*I83)</f>
        <v/>
      </c>
      <c r="L83" s="8" t="n"/>
      <c r="M83" s="8" t="n"/>
      <c r="O83" s="9">
        <f>IF(OR(B83="",G83="Gagné",G83="Perdu"),"",IF(L83="","Aucune prochaine action",IF(L83&lt;TODAY(),"Action en retard","")))</f>
        <v/>
      </c>
    </row>
    <row r="84">
      <c r="D84" s="9">
        <f>IF(C84="","",IFERROR(INDEX(Entreprises!$B$2:$B$501,MATCH(C84,Entreprises!$A$2:$A$501,0)),"ID inconnu"))</f>
        <v/>
      </c>
      <c r="H84" s="10" t="n"/>
      <c r="I84" s="11">
        <f>IF(G84="","",IFERROR(INDEX(L_Probas,MATCH(G84,L_Etapes,0)),""))</f>
        <v/>
      </c>
      <c r="J84" s="12">
        <f>IF(OR(H84="",I84=""),"",H84*I84)</f>
        <v/>
      </c>
      <c r="L84" s="8" t="n"/>
      <c r="M84" s="8" t="n"/>
      <c r="O84" s="9">
        <f>IF(OR(B84="",G84="Gagné",G84="Perdu"),"",IF(L84="","Aucune prochaine action",IF(L84&lt;TODAY(),"Action en retard","")))</f>
        <v/>
      </c>
    </row>
    <row r="85">
      <c r="D85" s="9">
        <f>IF(C85="","",IFERROR(INDEX(Entreprises!$B$2:$B$501,MATCH(C85,Entreprises!$A$2:$A$501,0)),"ID inconnu"))</f>
        <v/>
      </c>
      <c r="H85" s="10" t="n"/>
      <c r="I85" s="11">
        <f>IF(G85="","",IFERROR(INDEX(L_Probas,MATCH(G85,L_Etapes,0)),""))</f>
        <v/>
      </c>
      <c r="J85" s="12">
        <f>IF(OR(H85="",I85=""),"",H85*I85)</f>
        <v/>
      </c>
      <c r="L85" s="8" t="n"/>
      <c r="M85" s="8" t="n"/>
      <c r="O85" s="9">
        <f>IF(OR(B85="",G85="Gagné",G85="Perdu"),"",IF(L85="","Aucune prochaine action",IF(L85&lt;TODAY(),"Action en retard","")))</f>
        <v/>
      </c>
    </row>
    <row r="86">
      <c r="D86" s="9">
        <f>IF(C86="","",IFERROR(INDEX(Entreprises!$B$2:$B$501,MATCH(C86,Entreprises!$A$2:$A$501,0)),"ID inconnu"))</f>
        <v/>
      </c>
      <c r="H86" s="10" t="n"/>
      <c r="I86" s="11">
        <f>IF(G86="","",IFERROR(INDEX(L_Probas,MATCH(G86,L_Etapes,0)),""))</f>
        <v/>
      </c>
      <c r="J86" s="12">
        <f>IF(OR(H86="",I86=""),"",H86*I86)</f>
        <v/>
      </c>
      <c r="L86" s="8" t="n"/>
      <c r="M86" s="8" t="n"/>
      <c r="O86" s="9">
        <f>IF(OR(B86="",G86="Gagné",G86="Perdu"),"",IF(L86="","Aucune prochaine action",IF(L86&lt;TODAY(),"Action en retard","")))</f>
        <v/>
      </c>
    </row>
    <row r="87">
      <c r="D87" s="9">
        <f>IF(C87="","",IFERROR(INDEX(Entreprises!$B$2:$B$501,MATCH(C87,Entreprises!$A$2:$A$501,0)),"ID inconnu"))</f>
        <v/>
      </c>
      <c r="H87" s="10" t="n"/>
      <c r="I87" s="11">
        <f>IF(G87="","",IFERROR(INDEX(L_Probas,MATCH(G87,L_Etapes,0)),""))</f>
        <v/>
      </c>
      <c r="J87" s="12">
        <f>IF(OR(H87="",I87=""),"",H87*I87)</f>
        <v/>
      </c>
      <c r="L87" s="8" t="n"/>
      <c r="M87" s="8" t="n"/>
      <c r="O87" s="9">
        <f>IF(OR(B87="",G87="Gagné",G87="Perdu"),"",IF(L87="","Aucune prochaine action",IF(L87&lt;TODAY(),"Action en retard","")))</f>
        <v/>
      </c>
    </row>
    <row r="88">
      <c r="D88" s="9">
        <f>IF(C88="","",IFERROR(INDEX(Entreprises!$B$2:$B$501,MATCH(C88,Entreprises!$A$2:$A$501,0)),"ID inconnu"))</f>
        <v/>
      </c>
      <c r="H88" s="10" t="n"/>
      <c r="I88" s="11">
        <f>IF(G88="","",IFERROR(INDEX(L_Probas,MATCH(G88,L_Etapes,0)),""))</f>
        <v/>
      </c>
      <c r="J88" s="12">
        <f>IF(OR(H88="",I88=""),"",H88*I88)</f>
        <v/>
      </c>
      <c r="L88" s="8" t="n"/>
      <c r="M88" s="8" t="n"/>
      <c r="O88" s="9">
        <f>IF(OR(B88="",G88="Gagné",G88="Perdu"),"",IF(L88="","Aucune prochaine action",IF(L88&lt;TODAY(),"Action en retard","")))</f>
        <v/>
      </c>
    </row>
    <row r="89">
      <c r="D89" s="9">
        <f>IF(C89="","",IFERROR(INDEX(Entreprises!$B$2:$B$501,MATCH(C89,Entreprises!$A$2:$A$501,0)),"ID inconnu"))</f>
        <v/>
      </c>
      <c r="H89" s="10" t="n"/>
      <c r="I89" s="11">
        <f>IF(G89="","",IFERROR(INDEX(L_Probas,MATCH(G89,L_Etapes,0)),""))</f>
        <v/>
      </c>
      <c r="J89" s="12">
        <f>IF(OR(H89="",I89=""),"",H89*I89)</f>
        <v/>
      </c>
      <c r="L89" s="8" t="n"/>
      <c r="M89" s="8" t="n"/>
      <c r="O89" s="9">
        <f>IF(OR(B89="",G89="Gagné",G89="Perdu"),"",IF(L89="","Aucune prochaine action",IF(L89&lt;TODAY(),"Action en retard","")))</f>
        <v/>
      </c>
    </row>
    <row r="90">
      <c r="D90" s="9">
        <f>IF(C90="","",IFERROR(INDEX(Entreprises!$B$2:$B$501,MATCH(C90,Entreprises!$A$2:$A$501,0)),"ID inconnu"))</f>
        <v/>
      </c>
      <c r="H90" s="10" t="n"/>
      <c r="I90" s="11">
        <f>IF(G90="","",IFERROR(INDEX(L_Probas,MATCH(G90,L_Etapes,0)),""))</f>
        <v/>
      </c>
      <c r="J90" s="12">
        <f>IF(OR(H90="",I90=""),"",H90*I90)</f>
        <v/>
      </c>
      <c r="L90" s="8" t="n"/>
      <c r="M90" s="8" t="n"/>
      <c r="O90" s="9">
        <f>IF(OR(B90="",G90="Gagné",G90="Perdu"),"",IF(L90="","Aucune prochaine action",IF(L90&lt;TODAY(),"Action en retard","")))</f>
        <v/>
      </c>
    </row>
    <row r="91">
      <c r="D91" s="9">
        <f>IF(C91="","",IFERROR(INDEX(Entreprises!$B$2:$B$501,MATCH(C91,Entreprises!$A$2:$A$501,0)),"ID inconnu"))</f>
        <v/>
      </c>
      <c r="H91" s="10" t="n"/>
      <c r="I91" s="11">
        <f>IF(G91="","",IFERROR(INDEX(L_Probas,MATCH(G91,L_Etapes,0)),""))</f>
        <v/>
      </c>
      <c r="J91" s="12">
        <f>IF(OR(H91="",I91=""),"",H91*I91)</f>
        <v/>
      </c>
      <c r="L91" s="8" t="n"/>
      <c r="M91" s="8" t="n"/>
      <c r="O91" s="9">
        <f>IF(OR(B91="",G91="Gagné",G91="Perdu"),"",IF(L91="","Aucune prochaine action",IF(L91&lt;TODAY(),"Action en retard","")))</f>
        <v/>
      </c>
    </row>
    <row r="92">
      <c r="D92" s="9">
        <f>IF(C92="","",IFERROR(INDEX(Entreprises!$B$2:$B$501,MATCH(C92,Entreprises!$A$2:$A$501,0)),"ID inconnu"))</f>
        <v/>
      </c>
      <c r="H92" s="10" t="n"/>
      <c r="I92" s="11">
        <f>IF(G92="","",IFERROR(INDEX(L_Probas,MATCH(G92,L_Etapes,0)),""))</f>
        <v/>
      </c>
      <c r="J92" s="12">
        <f>IF(OR(H92="",I92=""),"",H92*I92)</f>
        <v/>
      </c>
      <c r="L92" s="8" t="n"/>
      <c r="M92" s="8" t="n"/>
      <c r="O92" s="9">
        <f>IF(OR(B92="",G92="Gagné",G92="Perdu"),"",IF(L92="","Aucune prochaine action",IF(L92&lt;TODAY(),"Action en retard","")))</f>
        <v/>
      </c>
    </row>
    <row r="93">
      <c r="D93" s="9">
        <f>IF(C93="","",IFERROR(INDEX(Entreprises!$B$2:$B$501,MATCH(C93,Entreprises!$A$2:$A$501,0)),"ID inconnu"))</f>
        <v/>
      </c>
      <c r="H93" s="10" t="n"/>
      <c r="I93" s="11">
        <f>IF(G93="","",IFERROR(INDEX(L_Probas,MATCH(G93,L_Etapes,0)),""))</f>
        <v/>
      </c>
      <c r="J93" s="12">
        <f>IF(OR(H93="",I93=""),"",H93*I93)</f>
        <v/>
      </c>
      <c r="L93" s="8" t="n"/>
      <c r="M93" s="8" t="n"/>
      <c r="O93" s="9">
        <f>IF(OR(B93="",G93="Gagné",G93="Perdu"),"",IF(L93="","Aucune prochaine action",IF(L93&lt;TODAY(),"Action en retard","")))</f>
        <v/>
      </c>
    </row>
    <row r="94">
      <c r="D94" s="9">
        <f>IF(C94="","",IFERROR(INDEX(Entreprises!$B$2:$B$501,MATCH(C94,Entreprises!$A$2:$A$501,0)),"ID inconnu"))</f>
        <v/>
      </c>
      <c r="H94" s="10" t="n"/>
      <c r="I94" s="11">
        <f>IF(G94="","",IFERROR(INDEX(L_Probas,MATCH(G94,L_Etapes,0)),""))</f>
        <v/>
      </c>
      <c r="J94" s="12">
        <f>IF(OR(H94="",I94=""),"",H94*I94)</f>
        <v/>
      </c>
      <c r="L94" s="8" t="n"/>
      <c r="M94" s="8" t="n"/>
      <c r="O94" s="9">
        <f>IF(OR(B94="",G94="Gagné",G94="Perdu"),"",IF(L94="","Aucune prochaine action",IF(L94&lt;TODAY(),"Action en retard","")))</f>
        <v/>
      </c>
    </row>
    <row r="95">
      <c r="D95" s="9">
        <f>IF(C95="","",IFERROR(INDEX(Entreprises!$B$2:$B$501,MATCH(C95,Entreprises!$A$2:$A$501,0)),"ID inconnu"))</f>
        <v/>
      </c>
      <c r="H95" s="10" t="n"/>
      <c r="I95" s="11">
        <f>IF(G95="","",IFERROR(INDEX(L_Probas,MATCH(G95,L_Etapes,0)),""))</f>
        <v/>
      </c>
      <c r="J95" s="12">
        <f>IF(OR(H95="",I95=""),"",H95*I95)</f>
        <v/>
      </c>
      <c r="L95" s="8" t="n"/>
      <c r="M95" s="8" t="n"/>
      <c r="O95" s="9">
        <f>IF(OR(B95="",G95="Gagné",G95="Perdu"),"",IF(L95="","Aucune prochaine action",IF(L95&lt;TODAY(),"Action en retard","")))</f>
        <v/>
      </c>
    </row>
    <row r="96">
      <c r="D96" s="9">
        <f>IF(C96="","",IFERROR(INDEX(Entreprises!$B$2:$B$501,MATCH(C96,Entreprises!$A$2:$A$501,0)),"ID inconnu"))</f>
        <v/>
      </c>
      <c r="H96" s="10" t="n"/>
      <c r="I96" s="11">
        <f>IF(G96="","",IFERROR(INDEX(L_Probas,MATCH(G96,L_Etapes,0)),""))</f>
        <v/>
      </c>
      <c r="J96" s="12">
        <f>IF(OR(H96="",I96=""),"",H96*I96)</f>
        <v/>
      </c>
      <c r="L96" s="8" t="n"/>
      <c r="M96" s="8" t="n"/>
      <c r="O96" s="9">
        <f>IF(OR(B96="",G96="Gagné",G96="Perdu"),"",IF(L96="","Aucune prochaine action",IF(L96&lt;TODAY(),"Action en retard","")))</f>
        <v/>
      </c>
    </row>
    <row r="97">
      <c r="D97" s="9">
        <f>IF(C97="","",IFERROR(INDEX(Entreprises!$B$2:$B$501,MATCH(C97,Entreprises!$A$2:$A$501,0)),"ID inconnu"))</f>
        <v/>
      </c>
      <c r="H97" s="10" t="n"/>
      <c r="I97" s="11">
        <f>IF(G97="","",IFERROR(INDEX(L_Probas,MATCH(G97,L_Etapes,0)),""))</f>
        <v/>
      </c>
      <c r="J97" s="12">
        <f>IF(OR(H97="",I97=""),"",H97*I97)</f>
        <v/>
      </c>
      <c r="L97" s="8" t="n"/>
      <c r="M97" s="8" t="n"/>
      <c r="O97" s="9">
        <f>IF(OR(B97="",G97="Gagné",G97="Perdu"),"",IF(L97="","Aucune prochaine action",IF(L97&lt;TODAY(),"Action en retard","")))</f>
        <v/>
      </c>
    </row>
    <row r="98">
      <c r="D98" s="9">
        <f>IF(C98="","",IFERROR(INDEX(Entreprises!$B$2:$B$501,MATCH(C98,Entreprises!$A$2:$A$501,0)),"ID inconnu"))</f>
        <v/>
      </c>
      <c r="H98" s="10" t="n"/>
      <c r="I98" s="11">
        <f>IF(G98="","",IFERROR(INDEX(L_Probas,MATCH(G98,L_Etapes,0)),""))</f>
        <v/>
      </c>
      <c r="J98" s="12">
        <f>IF(OR(H98="",I98=""),"",H98*I98)</f>
        <v/>
      </c>
      <c r="L98" s="8" t="n"/>
      <c r="M98" s="8" t="n"/>
      <c r="O98" s="9">
        <f>IF(OR(B98="",G98="Gagné",G98="Perdu"),"",IF(L98="","Aucune prochaine action",IF(L98&lt;TODAY(),"Action en retard","")))</f>
        <v/>
      </c>
    </row>
    <row r="99">
      <c r="D99" s="9">
        <f>IF(C99="","",IFERROR(INDEX(Entreprises!$B$2:$B$501,MATCH(C99,Entreprises!$A$2:$A$501,0)),"ID inconnu"))</f>
        <v/>
      </c>
      <c r="H99" s="10" t="n"/>
      <c r="I99" s="11">
        <f>IF(G99="","",IFERROR(INDEX(L_Probas,MATCH(G99,L_Etapes,0)),""))</f>
        <v/>
      </c>
      <c r="J99" s="12">
        <f>IF(OR(H99="",I99=""),"",H99*I99)</f>
        <v/>
      </c>
      <c r="L99" s="8" t="n"/>
      <c r="M99" s="8" t="n"/>
      <c r="O99" s="9">
        <f>IF(OR(B99="",G99="Gagné",G99="Perdu"),"",IF(L99="","Aucune prochaine action",IF(L99&lt;TODAY(),"Action en retard","")))</f>
        <v/>
      </c>
    </row>
    <row r="100">
      <c r="D100" s="9">
        <f>IF(C100="","",IFERROR(INDEX(Entreprises!$B$2:$B$501,MATCH(C100,Entreprises!$A$2:$A$501,0)),"ID inconnu"))</f>
        <v/>
      </c>
      <c r="H100" s="10" t="n"/>
      <c r="I100" s="11">
        <f>IF(G100="","",IFERROR(INDEX(L_Probas,MATCH(G100,L_Etapes,0)),""))</f>
        <v/>
      </c>
      <c r="J100" s="12">
        <f>IF(OR(H100="",I100=""),"",H100*I100)</f>
        <v/>
      </c>
      <c r="L100" s="8" t="n"/>
      <c r="M100" s="8" t="n"/>
      <c r="O100" s="9">
        <f>IF(OR(B100="",G100="Gagné",G100="Perdu"),"",IF(L100="","Aucune prochaine action",IF(L100&lt;TODAY(),"Action en retard","")))</f>
        <v/>
      </c>
    </row>
    <row r="101">
      <c r="D101" s="9">
        <f>IF(C101="","",IFERROR(INDEX(Entreprises!$B$2:$B$501,MATCH(C101,Entreprises!$A$2:$A$501,0)),"ID inconnu"))</f>
        <v/>
      </c>
      <c r="H101" s="10" t="n"/>
      <c r="I101" s="11">
        <f>IF(G101="","",IFERROR(INDEX(L_Probas,MATCH(G101,L_Etapes,0)),""))</f>
        <v/>
      </c>
      <c r="J101" s="12">
        <f>IF(OR(H101="",I101=""),"",H101*I101)</f>
        <v/>
      </c>
      <c r="L101" s="8" t="n"/>
      <c r="M101" s="8" t="n"/>
      <c r="O101" s="9">
        <f>IF(OR(B101="",G101="Gagné",G101="Perdu"),"",IF(L101="","Aucune prochaine action",IF(L101&lt;TODAY(),"Action en retard","")))</f>
        <v/>
      </c>
    </row>
    <row r="102">
      <c r="D102" s="9">
        <f>IF(C102="","",IFERROR(INDEX(Entreprises!$B$2:$B$501,MATCH(C102,Entreprises!$A$2:$A$501,0)),"ID inconnu"))</f>
        <v/>
      </c>
      <c r="H102" s="10" t="n"/>
      <c r="I102" s="11">
        <f>IF(G102="","",IFERROR(INDEX(L_Probas,MATCH(G102,L_Etapes,0)),""))</f>
        <v/>
      </c>
      <c r="J102" s="12">
        <f>IF(OR(H102="",I102=""),"",H102*I102)</f>
        <v/>
      </c>
      <c r="L102" s="8" t="n"/>
      <c r="M102" s="8" t="n"/>
      <c r="O102" s="9">
        <f>IF(OR(B102="",G102="Gagné",G102="Perdu"),"",IF(L102="","Aucune prochaine action",IF(L102&lt;TODAY(),"Action en retard","")))</f>
        <v/>
      </c>
    </row>
    <row r="103">
      <c r="D103" s="9">
        <f>IF(C103="","",IFERROR(INDEX(Entreprises!$B$2:$B$501,MATCH(C103,Entreprises!$A$2:$A$501,0)),"ID inconnu"))</f>
        <v/>
      </c>
      <c r="H103" s="10" t="n"/>
      <c r="I103" s="11">
        <f>IF(G103="","",IFERROR(INDEX(L_Probas,MATCH(G103,L_Etapes,0)),""))</f>
        <v/>
      </c>
      <c r="J103" s="12">
        <f>IF(OR(H103="",I103=""),"",H103*I103)</f>
        <v/>
      </c>
      <c r="L103" s="8" t="n"/>
      <c r="M103" s="8" t="n"/>
      <c r="O103" s="9">
        <f>IF(OR(B103="",G103="Gagné",G103="Perdu"),"",IF(L103="","Aucune prochaine action",IF(L103&lt;TODAY(),"Action en retard","")))</f>
        <v/>
      </c>
    </row>
    <row r="104">
      <c r="D104" s="9">
        <f>IF(C104="","",IFERROR(INDEX(Entreprises!$B$2:$B$501,MATCH(C104,Entreprises!$A$2:$A$501,0)),"ID inconnu"))</f>
        <v/>
      </c>
      <c r="H104" s="10" t="n"/>
      <c r="I104" s="11">
        <f>IF(G104="","",IFERROR(INDEX(L_Probas,MATCH(G104,L_Etapes,0)),""))</f>
        <v/>
      </c>
      <c r="J104" s="12">
        <f>IF(OR(H104="",I104=""),"",H104*I104)</f>
        <v/>
      </c>
      <c r="L104" s="8" t="n"/>
      <c r="M104" s="8" t="n"/>
      <c r="O104" s="9">
        <f>IF(OR(B104="",G104="Gagné",G104="Perdu"),"",IF(L104="","Aucune prochaine action",IF(L104&lt;TODAY(),"Action en retard","")))</f>
        <v/>
      </c>
    </row>
    <row r="105">
      <c r="D105" s="9">
        <f>IF(C105="","",IFERROR(INDEX(Entreprises!$B$2:$B$501,MATCH(C105,Entreprises!$A$2:$A$501,0)),"ID inconnu"))</f>
        <v/>
      </c>
      <c r="H105" s="10" t="n"/>
      <c r="I105" s="11">
        <f>IF(G105="","",IFERROR(INDEX(L_Probas,MATCH(G105,L_Etapes,0)),""))</f>
        <v/>
      </c>
      <c r="J105" s="12">
        <f>IF(OR(H105="",I105=""),"",H105*I105)</f>
        <v/>
      </c>
      <c r="L105" s="8" t="n"/>
      <c r="M105" s="8" t="n"/>
      <c r="O105" s="9">
        <f>IF(OR(B105="",G105="Gagné",G105="Perdu"),"",IF(L105="","Aucune prochaine action",IF(L105&lt;TODAY(),"Action en retard","")))</f>
        <v/>
      </c>
    </row>
    <row r="106">
      <c r="D106" s="9">
        <f>IF(C106="","",IFERROR(INDEX(Entreprises!$B$2:$B$501,MATCH(C106,Entreprises!$A$2:$A$501,0)),"ID inconnu"))</f>
        <v/>
      </c>
      <c r="H106" s="10" t="n"/>
      <c r="I106" s="11">
        <f>IF(G106="","",IFERROR(INDEX(L_Probas,MATCH(G106,L_Etapes,0)),""))</f>
        <v/>
      </c>
      <c r="J106" s="12">
        <f>IF(OR(H106="",I106=""),"",H106*I106)</f>
        <v/>
      </c>
      <c r="L106" s="8" t="n"/>
      <c r="M106" s="8" t="n"/>
      <c r="O106" s="9">
        <f>IF(OR(B106="",G106="Gagné",G106="Perdu"),"",IF(L106="","Aucune prochaine action",IF(L106&lt;TODAY(),"Action en retard","")))</f>
        <v/>
      </c>
    </row>
    <row r="107">
      <c r="D107" s="9">
        <f>IF(C107="","",IFERROR(INDEX(Entreprises!$B$2:$B$501,MATCH(C107,Entreprises!$A$2:$A$501,0)),"ID inconnu"))</f>
        <v/>
      </c>
      <c r="H107" s="10" t="n"/>
      <c r="I107" s="11">
        <f>IF(G107="","",IFERROR(INDEX(L_Probas,MATCH(G107,L_Etapes,0)),""))</f>
        <v/>
      </c>
      <c r="J107" s="12">
        <f>IF(OR(H107="",I107=""),"",H107*I107)</f>
        <v/>
      </c>
      <c r="L107" s="8" t="n"/>
      <c r="M107" s="8" t="n"/>
      <c r="O107" s="9">
        <f>IF(OR(B107="",G107="Gagné",G107="Perdu"),"",IF(L107="","Aucune prochaine action",IF(L107&lt;TODAY(),"Action en retard","")))</f>
        <v/>
      </c>
    </row>
    <row r="108">
      <c r="D108" s="9">
        <f>IF(C108="","",IFERROR(INDEX(Entreprises!$B$2:$B$501,MATCH(C108,Entreprises!$A$2:$A$501,0)),"ID inconnu"))</f>
        <v/>
      </c>
      <c r="H108" s="10" t="n"/>
      <c r="I108" s="11">
        <f>IF(G108="","",IFERROR(INDEX(L_Probas,MATCH(G108,L_Etapes,0)),""))</f>
        <v/>
      </c>
      <c r="J108" s="12">
        <f>IF(OR(H108="",I108=""),"",H108*I108)</f>
        <v/>
      </c>
      <c r="L108" s="8" t="n"/>
      <c r="M108" s="8" t="n"/>
      <c r="O108" s="9">
        <f>IF(OR(B108="",G108="Gagné",G108="Perdu"),"",IF(L108="","Aucune prochaine action",IF(L108&lt;TODAY(),"Action en retard","")))</f>
        <v/>
      </c>
    </row>
    <row r="109">
      <c r="D109" s="9">
        <f>IF(C109="","",IFERROR(INDEX(Entreprises!$B$2:$B$501,MATCH(C109,Entreprises!$A$2:$A$501,0)),"ID inconnu"))</f>
        <v/>
      </c>
      <c r="H109" s="10" t="n"/>
      <c r="I109" s="11">
        <f>IF(G109="","",IFERROR(INDEX(L_Probas,MATCH(G109,L_Etapes,0)),""))</f>
        <v/>
      </c>
      <c r="J109" s="12">
        <f>IF(OR(H109="",I109=""),"",H109*I109)</f>
        <v/>
      </c>
      <c r="L109" s="8" t="n"/>
      <c r="M109" s="8" t="n"/>
      <c r="O109" s="9">
        <f>IF(OR(B109="",G109="Gagné",G109="Perdu"),"",IF(L109="","Aucune prochaine action",IF(L109&lt;TODAY(),"Action en retard","")))</f>
        <v/>
      </c>
    </row>
    <row r="110">
      <c r="D110" s="9">
        <f>IF(C110="","",IFERROR(INDEX(Entreprises!$B$2:$B$501,MATCH(C110,Entreprises!$A$2:$A$501,0)),"ID inconnu"))</f>
        <v/>
      </c>
      <c r="H110" s="10" t="n"/>
      <c r="I110" s="11">
        <f>IF(G110="","",IFERROR(INDEX(L_Probas,MATCH(G110,L_Etapes,0)),""))</f>
        <v/>
      </c>
      <c r="J110" s="12">
        <f>IF(OR(H110="",I110=""),"",H110*I110)</f>
        <v/>
      </c>
      <c r="L110" s="8" t="n"/>
      <c r="M110" s="8" t="n"/>
      <c r="O110" s="9">
        <f>IF(OR(B110="",G110="Gagné",G110="Perdu"),"",IF(L110="","Aucune prochaine action",IF(L110&lt;TODAY(),"Action en retard","")))</f>
        <v/>
      </c>
    </row>
    <row r="111">
      <c r="D111" s="9">
        <f>IF(C111="","",IFERROR(INDEX(Entreprises!$B$2:$B$501,MATCH(C111,Entreprises!$A$2:$A$501,0)),"ID inconnu"))</f>
        <v/>
      </c>
      <c r="H111" s="10" t="n"/>
      <c r="I111" s="11">
        <f>IF(G111="","",IFERROR(INDEX(L_Probas,MATCH(G111,L_Etapes,0)),""))</f>
        <v/>
      </c>
      <c r="J111" s="12">
        <f>IF(OR(H111="",I111=""),"",H111*I111)</f>
        <v/>
      </c>
      <c r="L111" s="8" t="n"/>
      <c r="M111" s="8" t="n"/>
      <c r="O111" s="9">
        <f>IF(OR(B111="",G111="Gagné",G111="Perdu"),"",IF(L111="","Aucune prochaine action",IF(L111&lt;TODAY(),"Action en retard","")))</f>
        <v/>
      </c>
    </row>
    <row r="112">
      <c r="D112" s="9">
        <f>IF(C112="","",IFERROR(INDEX(Entreprises!$B$2:$B$501,MATCH(C112,Entreprises!$A$2:$A$501,0)),"ID inconnu"))</f>
        <v/>
      </c>
      <c r="H112" s="10" t="n"/>
      <c r="I112" s="11">
        <f>IF(G112="","",IFERROR(INDEX(L_Probas,MATCH(G112,L_Etapes,0)),""))</f>
        <v/>
      </c>
      <c r="J112" s="12">
        <f>IF(OR(H112="",I112=""),"",H112*I112)</f>
        <v/>
      </c>
      <c r="L112" s="8" t="n"/>
      <c r="M112" s="8" t="n"/>
      <c r="O112" s="9">
        <f>IF(OR(B112="",G112="Gagné",G112="Perdu"),"",IF(L112="","Aucune prochaine action",IF(L112&lt;TODAY(),"Action en retard","")))</f>
        <v/>
      </c>
    </row>
    <row r="113">
      <c r="D113" s="9">
        <f>IF(C113="","",IFERROR(INDEX(Entreprises!$B$2:$B$501,MATCH(C113,Entreprises!$A$2:$A$501,0)),"ID inconnu"))</f>
        <v/>
      </c>
      <c r="H113" s="10" t="n"/>
      <c r="I113" s="11">
        <f>IF(G113="","",IFERROR(INDEX(L_Probas,MATCH(G113,L_Etapes,0)),""))</f>
        <v/>
      </c>
      <c r="J113" s="12">
        <f>IF(OR(H113="",I113=""),"",H113*I113)</f>
        <v/>
      </c>
      <c r="L113" s="8" t="n"/>
      <c r="M113" s="8" t="n"/>
      <c r="O113" s="9">
        <f>IF(OR(B113="",G113="Gagné",G113="Perdu"),"",IF(L113="","Aucune prochaine action",IF(L113&lt;TODAY(),"Action en retard","")))</f>
        <v/>
      </c>
    </row>
    <row r="114">
      <c r="D114" s="9">
        <f>IF(C114="","",IFERROR(INDEX(Entreprises!$B$2:$B$501,MATCH(C114,Entreprises!$A$2:$A$501,0)),"ID inconnu"))</f>
        <v/>
      </c>
      <c r="H114" s="10" t="n"/>
      <c r="I114" s="11">
        <f>IF(G114="","",IFERROR(INDEX(L_Probas,MATCH(G114,L_Etapes,0)),""))</f>
        <v/>
      </c>
      <c r="J114" s="12">
        <f>IF(OR(H114="",I114=""),"",H114*I114)</f>
        <v/>
      </c>
      <c r="L114" s="8" t="n"/>
      <c r="M114" s="8" t="n"/>
      <c r="O114" s="9">
        <f>IF(OR(B114="",G114="Gagné",G114="Perdu"),"",IF(L114="","Aucune prochaine action",IF(L114&lt;TODAY(),"Action en retard","")))</f>
        <v/>
      </c>
    </row>
    <row r="115">
      <c r="D115" s="9">
        <f>IF(C115="","",IFERROR(INDEX(Entreprises!$B$2:$B$501,MATCH(C115,Entreprises!$A$2:$A$501,0)),"ID inconnu"))</f>
        <v/>
      </c>
      <c r="H115" s="10" t="n"/>
      <c r="I115" s="11">
        <f>IF(G115="","",IFERROR(INDEX(L_Probas,MATCH(G115,L_Etapes,0)),""))</f>
        <v/>
      </c>
      <c r="J115" s="12">
        <f>IF(OR(H115="",I115=""),"",H115*I115)</f>
        <v/>
      </c>
      <c r="L115" s="8" t="n"/>
      <c r="M115" s="8" t="n"/>
      <c r="O115" s="9">
        <f>IF(OR(B115="",G115="Gagné",G115="Perdu"),"",IF(L115="","Aucune prochaine action",IF(L115&lt;TODAY(),"Action en retard","")))</f>
        <v/>
      </c>
    </row>
    <row r="116">
      <c r="D116" s="9">
        <f>IF(C116="","",IFERROR(INDEX(Entreprises!$B$2:$B$501,MATCH(C116,Entreprises!$A$2:$A$501,0)),"ID inconnu"))</f>
        <v/>
      </c>
      <c r="H116" s="10" t="n"/>
      <c r="I116" s="11">
        <f>IF(G116="","",IFERROR(INDEX(L_Probas,MATCH(G116,L_Etapes,0)),""))</f>
        <v/>
      </c>
      <c r="J116" s="12">
        <f>IF(OR(H116="",I116=""),"",H116*I116)</f>
        <v/>
      </c>
      <c r="L116" s="8" t="n"/>
      <c r="M116" s="8" t="n"/>
      <c r="O116" s="9">
        <f>IF(OR(B116="",G116="Gagné",G116="Perdu"),"",IF(L116="","Aucune prochaine action",IF(L116&lt;TODAY(),"Action en retard","")))</f>
        <v/>
      </c>
    </row>
    <row r="117">
      <c r="D117" s="9">
        <f>IF(C117="","",IFERROR(INDEX(Entreprises!$B$2:$B$501,MATCH(C117,Entreprises!$A$2:$A$501,0)),"ID inconnu"))</f>
        <v/>
      </c>
      <c r="H117" s="10" t="n"/>
      <c r="I117" s="11">
        <f>IF(G117="","",IFERROR(INDEX(L_Probas,MATCH(G117,L_Etapes,0)),""))</f>
        <v/>
      </c>
      <c r="J117" s="12">
        <f>IF(OR(H117="",I117=""),"",H117*I117)</f>
        <v/>
      </c>
      <c r="L117" s="8" t="n"/>
      <c r="M117" s="8" t="n"/>
      <c r="O117" s="9">
        <f>IF(OR(B117="",G117="Gagné",G117="Perdu"),"",IF(L117="","Aucune prochaine action",IF(L117&lt;TODAY(),"Action en retard","")))</f>
        <v/>
      </c>
    </row>
    <row r="118">
      <c r="D118" s="9">
        <f>IF(C118="","",IFERROR(INDEX(Entreprises!$B$2:$B$501,MATCH(C118,Entreprises!$A$2:$A$501,0)),"ID inconnu"))</f>
        <v/>
      </c>
      <c r="H118" s="10" t="n"/>
      <c r="I118" s="11">
        <f>IF(G118="","",IFERROR(INDEX(L_Probas,MATCH(G118,L_Etapes,0)),""))</f>
        <v/>
      </c>
      <c r="J118" s="12">
        <f>IF(OR(H118="",I118=""),"",H118*I118)</f>
        <v/>
      </c>
      <c r="L118" s="8" t="n"/>
      <c r="M118" s="8" t="n"/>
      <c r="O118" s="9">
        <f>IF(OR(B118="",G118="Gagné",G118="Perdu"),"",IF(L118="","Aucune prochaine action",IF(L118&lt;TODAY(),"Action en retard","")))</f>
        <v/>
      </c>
    </row>
    <row r="119">
      <c r="D119" s="9">
        <f>IF(C119="","",IFERROR(INDEX(Entreprises!$B$2:$B$501,MATCH(C119,Entreprises!$A$2:$A$501,0)),"ID inconnu"))</f>
        <v/>
      </c>
      <c r="H119" s="10" t="n"/>
      <c r="I119" s="11">
        <f>IF(G119="","",IFERROR(INDEX(L_Probas,MATCH(G119,L_Etapes,0)),""))</f>
        <v/>
      </c>
      <c r="J119" s="12">
        <f>IF(OR(H119="",I119=""),"",H119*I119)</f>
        <v/>
      </c>
      <c r="L119" s="8" t="n"/>
      <c r="M119" s="8" t="n"/>
      <c r="O119" s="9">
        <f>IF(OR(B119="",G119="Gagné",G119="Perdu"),"",IF(L119="","Aucune prochaine action",IF(L119&lt;TODAY(),"Action en retard","")))</f>
        <v/>
      </c>
    </row>
    <row r="120">
      <c r="D120" s="9">
        <f>IF(C120="","",IFERROR(INDEX(Entreprises!$B$2:$B$501,MATCH(C120,Entreprises!$A$2:$A$501,0)),"ID inconnu"))</f>
        <v/>
      </c>
      <c r="H120" s="10" t="n"/>
      <c r="I120" s="11">
        <f>IF(G120="","",IFERROR(INDEX(L_Probas,MATCH(G120,L_Etapes,0)),""))</f>
        <v/>
      </c>
      <c r="J120" s="12">
        <f>IF(OR(H120="",I120=""),"",H120*I120)</f>
        <v/>
      </c>
      <c r="L120" s="8" t="n"/>
      <c r="M120" s="8" t="n"/>
      <c r="O120" s="9">
        <f>IF(OR(B120="",G120="Gagné",G120="Perdu"),"",IF(L120="","Aucune prochaine action",IF(L120&lt;TODAY(),"Action en retard","")))</f>
        <v/>
      </c>
    </row>
    <row r="121">
      <c r="D121" s="9">
        <f>IF(C121="","",IFERROR(INDEX(Entreprises!$B$2:$B$501,MATCH(C121,Entreprises!$A$2:$A$501,0)),"ID inconnu"))</f>
        <v/>
      </c>
      <c r="H121" s="10" t="n"/>
      <c r="I121" s="11">
        <f>IF(G121="","",IFERROR(INDEX(L_Probas,MATCH(G121,L_Etapes,0)),""))</f>
        <v/>
      </c>
      <c r="J121" s="12">
        <f>IF(OR(H121="",I121=""),"",H121*I121)</f>
        <v/>
      </c>
      <c r="L121" s="8" t="n"/>
      <c r="M121" s="8" t="n"/>
      <c r="O121" s="9">
        <f>IF(OR(B121="",G121="Gagné",G121="Perdu"),"",IF(L121="","Aucune prochaine action",IF(L121&lt;TODAY(),"Action en retard","")))</f>
        <v/>
      </c>
    </row>
    <row r="122">
      <c r="D122" s="9">
        <f>IF(C122="","",IFERROR(INDEX(Entreprises!$B$2:$B$501,MATCH(C122,Entreprises!$A$2:$A$501,0)),"ID inconnu"))</f>
        <v/>
      </c>
      <c r="H122" s="10" t="n"/>
      <c r="I122" s="11">
        <f>IF(G122="","",IFERROR(INDEX(L_Probas,MATCH(G122,L_Etapes,0)),""))</f>
        <v/>
      </c>
      <c r="J122" s="12">
        <f>IF(OR(H122="",I122=""),"",H122*I122)</f>
        <v/>
      </c>
      <c r="L122" s="8" t="n"/>
      <c r="M122" s="8" t="n"/>
      <c r="O122" s="9">
        <f>IF(OR(B122="",G122="Gagné",G122="Perdu"),"",IF(L122="","Aucune prochaine action",IF(L122&lt;TODAY(),"Action en retard","")))</f>
        <v/>
      </c>
    </row>
    <row r="123">
      <c r="D123" s="9">
        <f>IF(C123="","",IFERROR(INDEX(Entreprises!$B$2:$B$501,MATCH(C123,Entreprises!$A$2:$A$501,0)),"ID inconnu"))</f>
        <v/>
      </c>
      <c r="H123" s="10" t="n"/>
      <c r="I123" s="11">
        <f>IF(G123="","",IFERROR(INDEX(L_Probas,MATCH(G123,L_Etapes,0)),""))</f>
        <v/>
      </c>
      <c r="J123" s="12">
        <f>IF(OR(H123="",I123=""),"",H123*I123)</f>
        <v/>
      </c>
      <c r="L123" s="8" t="n"/>
      <c r="M123" s="8" t="n"/>
      <c r="O123" s="9">
        <f>IF(OR(B123="",G123="Gagné",G123="Perdu"),"",IF(L123="","Aucune prochaine action",IF(L123&lt;TODAY(),"Action en retard","")))</f>
        <v/>
      </c>
    </row>
    <row r="124">
      <c r="D124" s="9">
        <f>IF(C124="","",IFERROR(INDEX(Entreprises!$B$2:$B$501,MATCH(C124,Entreprises!$A$2:$A$501,0)),"ID inconnu"))</f>
        <v/>
      </c>
      <c r="H124" s="10" t="n"/>
      <c r="I124" s="11">
        <f>IF(G124="","",IFERROR(INDEX(L_Probas,MATCH(G124,L_Etapes,0)),""))</f>
        <v/>
      </c>
      <c r="J124" s="12">
        <f>IF(OR(H124="",I124=""),"",H124*I124)</f>
        <v/>
      </c>
      <c r="L124" s="8" t="n"/>
      <c r="M124" s="8" t="n"/>
      <c r="O124" s="9">
        <f>IF(OR(B124="",G124="Gagné",G124="Perdu"),"",IF(L124="","Aucune prochaine action",IF(L124&lt;TODAY(),"Action en retard","")))</f>
        <v/>
      </c>
    </row>
    <row r="125">
      <c r="D125" s="9">
        <f>IF(C125="","",IFERROR(INDEX(Entreprises!$B$2:$B$501,MATCH(C125,Entreprises!$A$2:$A$501,0)),"ID inconnu"))</f>
        <v/>
      </c>
      <c r="H125" s="10" t="n"/>
      <c r="I125" s="11">
        <f>IF(G125="","",IFERROR(INDEX(L_Probas,MATCH(G125,L_Etapes,0)),""))</f>
        <v/>
      </c>
      <c r="J125" s="12">
        <f>IF(OR(H125="",I125=""),"",H125*I125)</f>
        <v/>
      </c>
      <c r="L125" s="8" t="n"/>
      <c r="M125" s="8" t="n"/>
      <c r="O125" s="9">
        <f>IF(OR(B125="",G125="Gagné",G125="Perdu"),"",IF(L125="","Aucune prochaine action",IF(L125&lt;TODAY(),"Action en retard","")))</f>
        <v/>
      </c>
    </row>
    <row r="126">
      <c r="D126" s="9">
        <f>IF(C126="","",IFERROR(INDEX(Entreprises!$B$2:$B$501,MATCH(C126,Entreprises!$A$2:$A$501,0)),"ID inconnu"))</f>
        <v/>
      </c>
      <c r="H126" s="10" t="n"/>
      <c r="I126" s="11">
        <f>IF(G126="","",IFERROR(INDEX(L_Probas,MATCH(G126,L_Etapes,0)),""))</f>
        <v/>
      </c>
      <c r="J126" s="12">
        <f>IF(OR(H126="",I126=""),"",H126*I126)</f>
        <v/>
      </c>
      <c r="L126" s="8" t="n"/>
      <c r="M126" s="8" t="n"/>
      <c r="O126" s="9">
        <f>IF(OR(B126="",G126="Gagné",G126="Perdu"),"",IF(L126="","Aucune prochaine action",IF(L126&lt;TODAY(),"Action en retard","")))</f>
        <v/>
      </c>
    </row>
    <row r="127">
      <c r="D127" s="9">
        <f>IF(C127="","",IFERROR(INDEX(Entreprises!$B$2:$B$501,MATCH(C127,Entreprises!$A$2:$A$501,0)),"ID inconnu"))</f>
        <v/>
      </c>
      <c r="H127" s="10" t="n"/>
      <c r="I127" s="11">
        <f>IF(G127="","",IFERROR(INDEX(L_Probas,MATCH(G127,L_Etapes,0)),""))</f>
        <v/>
      </c>
      <c r="J127" s="12">
        <f>IF(OR(H127="",I127=""),"",H127*I127)</f>
        <v/>
      </c>
      <c r="L127" s="8" t="n"/>
      <c r="M127" s="8" t="n"/>
      <c r="O127" s="9">
        <f>IF(OR(B127="",G127="Gagné",G127="Perdu"),"",IF(L127="","Aucune prochaine action",IF(L127&lt;TODAY(),"Action en retard","")))</f>
        <v/>
      </c>
    </row>
    <row r="128">
      <c r="D128" s="9">
        <f>IF(C128="","",IFERROR(INDEX(Entreprises!$B$2:$B$501,MATCH(C128,Entreprises!$A$2:$A$501,0)),"ID inconnu"))</f>
        <v/>
      </c>
      <c r="H128" s="10" t="n"/>
      <c r="I128" s="11">
        <f>IF(G128="","",IFERROR(INDEX(L_Probas,MATCH(G128,L_Etapes,0)),""))</f>
        <v/>
      </c>
      <c r="J128" s="12">
        <f>IF(OR(H128="",I128=""),"",H128*I128)</f>
        <v/>
      </c>
      <c r="L128" s="8" t="n"/>
      <c r="M128" s="8" t="n"/>
      <c r="O128" s="9">
        <f>IF(OR(B128="",G128="Gagné",G128="Perdu"),"",IF(L128="","Aucune prochaine action",IF(L128&lt;TODAY(),"Action en retard","")))</f>
        <v/>
      </c>
    </row>
    <row r="129">
      <c r="D129" s="9">
        <f>IF(C129="","",IFERROR(INDEX(Entreprises!$B$2:$B$501,MATCH(C129,Entreprises!$A$2:$A$501,0)),"ID inconnu"))</f>
        <v/>
      </c>
      <c r="H129" s="10" t="n"/>
      <c r="I129" s="11">
        <f>IF(G129="","",IFERROR(INDEX(L_Probas,MATCH(G129,L_Etapes,0)),""))</f>
        <v/>
      </c>
      <c r="J129" s="12">
        <f>IF(OR(H129="",I129=""),"",H129*I129)</f>
        <v/>
      </c>
      <c r="L129" s="8" t="n"/>
      <c r="M129" s="8" t="n"/>
      <c r="O129" s="9">
        <f>IF(OR(B129="",G129="Gagné",G129="Perdu"),"",IF(L129="","Aucune prochaine action",IF(L129&lt;TODAY(),"Action en retard","")))</f>
        <v/>
      </c>
    </row>
    <row r="130">
      <c r="D130" s="9">
        <f>IF(C130="","",IFERROR(INDEX(Entreprises!$B$2:$B$501,MATCH(C130,Entreprises!$A$2:$A$501,0)),"ID inconnu"))</f>
        <v/>
      </c>
      <c r="H130" s="10" t="n"/>
      <c r="I130" s="11">
        <f>IF(G130="","",IFERROR(INDEX(L_Probas,MATCH(G130,L_Etapes,0)),""))</f>
        <v/>
      </c>
      <c r="J130" s="12">
        <f>IF(OR(H130="",I130=""),"",H130*I130)</f>
        <v/>
      </c>
      <c r="L130" s="8" t="n"/>
      <c r="M130" s="8" t="n"/>
      <c r="O130" s="9">
        <f>IF(OR(B130="",G130="Gagné",G130="Perdu"),"",IF(L130="","Aucune prochaine action",IF(L130&lt;TODAY(),"Action en retard","")))</f>
        <v/>
      </c>
    </row>
    <row r="131">
      <c r="D131" s="9">
        <f>IF(C131="","",IFERROR(INDEX(Entreprises!$B$2:$B$501,MATCH(C131,Entreprises!$A$2:$A$501,0)),"ID inconnu"))</f>
        <v/>
      </c>
      <c r="H131" s="10" t="n"/>
      <c r="I131" s="11">
        <f>IF(G131="","",IFERROR(INDEX(L_Probas,MATCH(G131,L_Etapes,0)),""))</f>
        <v/>
      </c>
      <c r="J131" s="12">
        <f>IF(OR(H131="",I131=""),"",H131*I131)</f>
        <v/>
      </c>
      <c r="L131" s="8" t="n"/>
      <c r="M131" s="8" t="n"/>
      <c r="O131" s="9">
        <f>IF(OR(B131="",G131="Gagné",G131="Perdu"),"",IF(L131="","Aucune prochaine action",IF(L131&lt;TODAY(),"Action en retard","")))</f>
        <v/>
      </c>
    </row>
    <row r="132">
      <c r="D132" s="9">
        <f>IF(C132="","",IFERROR(INDEX(Entreprises!$B$2:$B$501,MATCH(C132,Entreprises!$A$2:$A$501,0)),"ID inconnu"))</f>
        <v/>
      </c>
      <c r="H132" s="10" t="n"/>
      <c r="I132" s="11">
        <f>IF(G132="","",IFERROR(INDEX(L_Probas,MATCH(G132,L_Etapes,0)),""))</f>
        <v/>
      </c>
      <c r="J132" s="12">
        <f>IF(OR(H132="",I132=""),"",H132*I132)</f>
        <v/>
      </c>
      <c r="L132" s="8" t="n"/>
      <c r="M132" s="8" t="n"/>
      <c r="O132" s="9">
        <f>IF(OR(B132="",G132="Gagné",G132="Perdu"),"",IF(L132="","Aucune prochaine action",IF(L132&lt;TODAY(),"Action en retard","")))</f>
        <v/>
      </c>
    </row>
    <row r="133">
      <c r="D133" s="9">
        <f>IF(C133="","",IFERROR(INDEX(Entreprises!$B$2:$B$501,MATCH(C133,Entreprises!$A$2:$A$501,0)),"ID inconnu"))</f>
        <v/>
      </c>
      <c r="H133" s="10" t="n"/>
      <c r="I133" s="11">
        <f>IF(G133="","",IFERROR(INDEX(L_Probas,MATCH(G133,L_Etapes,0)),""))</f>
        <v/>
      </c>
      <c r="J133" s="12">
        <f>IF(OR(H133="",I133=""),"",H133*I133)</f>
        <v/>
      </c>
      <c r="L133" s="8" t="n"/>
      <c r="M133" s="8" t="n"/>
      <c r="O133" s="9">
        <f>IF(OR(B133="",G133="Gagné",G133="Perdu"),"",IF(L133="","Aucune prochaine action",IF(L133&lt;TODAY(),"Action en retard","")))</f>
        <v/>
      </c>
    </row>
    <row r="134">
      <c r="D134" s="9">
        <f>IF(C134="","",IFERROR(INDEX(Entreprises!$B$2:$B$501,MATCH(C134,Entreprises!$A$2:$A$501,0)),"ID inconnu"))</f>
        <v/>
      </c>
      <c r="H134" s="10" t="n"/>
      <c r="I134" s="11">
        <f>IF(G134="","",IFERROR(INDEX(L_Probas,MATCH(G134,L_Etapes,0)),""))</f>
        <v/>
      </c>
      <c r="J134" s="12">
        <f>IF(OR(H134="",I134=""),"",H134*I134)</f>
        <v/>
      </c>
      <c r="L134" s="8" t="n"/>
      <c r="M134" s="8" t="n"/>
      <c r="O134" s="9">
        <f>IF(OR(B134="",G134="Gagné",G134="Perdu"),"",IF(L134="","Aucune prochaine action",IF(L134&lt;TODAY(),"Action en retard","")))</f>
        <v/>
      </c>
    </row>
    <row r="135">
      <c r="D135" s="9">
        <f>IF(C135="","",IFERROR(INDEX(Entreprises!$B$2:$B$501,MATCH(C135,Entreprises!$A$2:$A$501,0)),"ID inconnu"))</f>
        <v/>
      </c>
      <c r="H135" s="10" t="n"/>
      <c r="I135" s="11">
        <f>IF(G135="","",IFERROR(INDEX(L_Probas,MATCH(G135,L_Etapes,0)),""))</f>
        <v/>
      </c>
      <c r="J135" s="12">
        <f>IF(OR(H135="",I135=""),"",H135*I135)</f>
        <v/>
      </c>
      <c r="L135" s="8" t="n"/>
      <c r="M135" s="8" t="n"/>
      <c r="O135" s="9">
        <f>IF(OR(B135="",G135="Gagné",G135="Perdu"),"",IF(L135="","Aucune prochaine action",IF(L135&lt;TODAY(),"Action en retard","")))</f>
        <v/>
      </c>
    </row>
    <row r="136">
      <c r="D136" s="9">
        <f>IF(C136="","",IFERROR(INDEX(Entreprises!$B$2:$B$501,MATCH(C136,Entreprises!$A$2:$A$501,0)),"ID inconnu"))</f>
        <v/>
      </c>
      <c r="H136" s="10" t="n"/>
      <c r="I136" s="11">
        <f>IF(G136="","",IFERROR(INDEX(L_Probas,MATCH(G136,L_Etapes,0)),""))</f>
        <v/>
      </c>
      <c r="J136" s="12">
        <f>IF(OR(H136="",I136=""),"",H136*I136)</f>
        <v/>
      </c>
      <c r="L136" s="8" t="n"/>
      <c r="M136" s="8" t="n"/>
      <c r="O136" s="9">
        <f>IF(OR(B136="",G136="Gagné",G136="Perdu"),"",IF(L136="","Aucune prochaine action",IF(L136&lt;TODAY(),"Action en retard","")))</f>
        <v/>
      </c>
    </row>
    <row r="137">
      <c r="D137" s="9">
        <f>IF(C137="","",IFERROR(INDEX(Entreprises!$B$2:$B$501,MATCH(C137,Entreprises!$A$2:$A$501,0)),"ID inconnu"))</f>
        <v/>
      </c>
      <c r="H137" s="10" t="n"/>
      <c r="I137" s="11">
        <f>IF(G137="","",IFERROR(INDEX(L_Probas,MATCH(G137,L_Etapes,0)),""))</f>
        <v/>
      </c>
      <c r="J137" s="12">
        <f>IF(OR(H137="",I137=""),"",H137*I137)</f>
        <v/>
      </c>
      <c r="L137" s="8" t="n"/>
      <c r="M137" s="8" t="n"/>
      <c r="O137" s="9">
        <f>IF(OR(B137="",G137="Gagné",G137="Perdu"),"",IF(L137="","Aucune prochaine action",IF(L137&lt;TODAY(),"Action en retard","")))</f>
        <v/>
      </c>
    </row>
    <row r="138">
      <c r="D138" s="9">
        <f>IF(C138="","",IFERROR(INDEX(Entreprises!$B$2:$B$501,MATCH(C138,Entreprises!$A$2:$A$501,0)),"ID inconnu"))</f>
        <v/>
      </c>
      <c r="H138" s="10" t="n"/>
      <c r="I138" s="11">
        <f>IF(G138="","",IFERROR(INDEX(L_Probas,MATCH(G138,L_Etapes,0)),""))</f>
        <v/>
      </c>
      <c r="J138" s="12">
        <f>IF(OR(H138="",I138=""),"",H138*I138)</f>
        <v/>
      </c>
      <c r="L138" s="8" t="n"/>
      <c r="M138" s="8" t="n"/>
      <c r="O138" s="9">
        <f>IF(OR(B138="",G138="Gagné",G138="Perdu"),"",IF(L138="","Aucune prochaine action",IF(L138&lt;TODAY(),"Action en retard","")))</f>
        <v/>
      </c>
    </row>
    <row r="139">
      <c r="D139" s="9">
        <f>IF(C139="","",IFERROR(INDEX(Entreprises!$B$2:$B$501,MATCH(C139,Entreprises!$A$2:$A$501,0)),"ID inconnu"))</f>
        <v/>
      </c>
      <c r="H139" s="10" t="n"/>
      <c r="I139" s="11">
        <f>IF(G139="","",IFERROR(INDEX(L_Probas,MATCH(G139,L_Etapes,0)),""))</f>
        <v/>
      </c>
      <c r="J139" s="12">
        <f>IF(OR(H139="",I139=""),"",H139*I139)</f>
        <v/>
      </c>
      <c r="L139" s="8" t="n"/>
      <c r="M139" s="8" t="n"/>
      <c r="O139" s="9">
        <f>IF(OR(B139="",G139="Gagné",G139="Perdu"),"",IF(L139="","Aucune prochaine action",IF(L139&lt;TODAY(),"Action en retard","")))</f>
        <v/>
      </c>
    </row>
    <row r="140">
      <c r="D140" s="9">
        <f>IF(C140="","",IFERROR(INDEX(Entreprises!$B$2:$B$501,MATCH(C140,Entreprises!$A$2:$A$501,0)),"ID inconnu"))</f>
        <v/>
      </c>
      <c r="H140" s="10" t="n"/>
      <c r="I140" s="11">
        <f>IF(G140="","",IFERROR(INDEX(L_Probas,MATCH(G140,L_Etapes,0)),""))</f>
        <v/>
      </c>
      <c r="J140" s="12">
        <f>IF(OR(H140="",I140=""),"",H140*I140)</f>
        <v/>
      </c>
      <c r="L140" s="8" t="n"/>
      <c r="M140" s="8" t="n"/>
      <c r="O140" s="9">
        <f>IF(OR(B140="",G140="Gagné",G140="Perdu"),"",IF(L140="","Aucune prochaine action",IF(L140&lt;TODAY(),"Action en retard","")))</f>
        <v/>
      </c>
    </row>
    <row r="141">
      <c r="D141" s="9">
        <f>IF(C141="","",IFERROR(INDEX(Entreprises!$B$2:$B$501,MATCH(C141,Entreprises!$A$2:$A$501,0)),"ID inconnu"))</f>
        <v/>
      </c>
      <c r="H141" s="10" t="n"/>
      <c r="I141" s="11">
        <f>IF(G141="","",IFERROR(INDEX(L_Probas,MATCH(G141,L_Etapes,0)),""))</f>
        <v/>
      </c>
      <c r="J141" s="12">
        <f>IF(OR(H141="",I141=""),"",H141*I141)</f>
        <v/>
      </c>
      <c r="L141" s="8" t="n"/>
      <c r="M141" s="8" t="n"/>
      <c r="O141" s="9">
        <f>IF(OR(B141="",G141="Gagné",G141="Perdu"),"",IF(L141="","Aucune prochaine action",IF(L141&lt;TODAY(),"Action en retard","")))</f>
        <v/>
      </c>
    </row>
    <row r="142">
      <c r="D142" s="9">
        <f>IF(C142="","",IFERROR(INDEX(Entreprises!$B$2:$B$501,MATCH(C142,Entreprises!$A$2:$A$501,0)),"ID inconnu"))</f>
        <v/>
      </c>
      <c r="H142" s="10" t="n"/>
      <c r="I142" s="11">
        <f>IF(G142="","",IFERROR(INDEX(L_Probas,MATCH(G142,L_Etapes,0)),""))</f>
        <v/>
      </c>
      <c r="J142" s="12">
        <f>IF(OR(H142="",I142=""),"",H142*I142)</f>
        <v/>
      </c>
      <c r="L142" s="8" t="n"/>
      <c r="M142" s="8" t="n"/>
      <c r="O142" s="9">
        <f>IF(OR(B142="",G142="Gagné",G142="Perdu"),"",IF(L142="","Aucune prochaine action",IF(L142&lt;TODAY(),"Action en retard","")))</f>
        <v/>
      </c>
    </row>
    <row r="143">
      <c r="D143" s="9">
        <f>IF(C143="","",IFERROR(INDEX(Entreprises!$B$2:$B$501,MATCH(C143,Entreprises!$A$2:$A$501,0)),"ID inconnu"))</f>
        <v/>
      </c>
      <c r="H143" s="10" t="n"/>
      <c r="I143" s="11">
        <f>IF(G143="","",IFERROR(INDEX(L_Probas,MATCH(G143,L_Etapes,0)),""))</f>
        <v/>
      </c>
      <c r="J143" s="12">
        <f>IF(OR(H143="",I143=""),"",H143*I143)</f>
        <v/>
      </c>
      <c r="L143" s="8" t="n"/>
      <c r="M143" s="8" t="n"/>
      <c r="O143" s="9">
        <f>IF(OR(B143="",G143="Gagné",G143="Perdu"),"",IF(L143="","Aucune prochaine action",IF(L143&lt;TODAY(),"Action en retard","")))</f>
        <v/>
      </c>
    </row>
    <row r="144">
      <c r="D144" s="9">
        <f>IF(C144="","",IFERROR(INDEX(Entreprises!$B$2:$B$501,MATCH(C144,Entreprises!$A$2:$A$501,0)),"ID inconnu"))</f>
        <v/>
      </c>
      <c r="H144" s="10" t="n"/>
      <c r="I144" s="11">
        <f>IF(G144="","",IFERROR(INDEX(L_Probas,MATCH(G144,L_Etapes,0)),""))</f>
        <v/>
      </c>
      <c r="J144" s="12">
        <f>IF(OR(H144="",I144=""),"",H144*I144)</f>
        <v/>
      </c>
      <c r="L144" s="8" t="n"/>
      <c r="M144" s="8" t="n"/>
      <c r="O144" s="9">
        <f>IF(OR(B144="",G144="Gagné",G144="Perdu"),"",IF(L144="","Aucune prochaine action",IF(L144&lt;TODAY(),"Action en retard","")))</f>
        <v/>
      </c>
    </row>
    <row r="145">
      <c r="D145" s="9">
        <f>IF(C145="","",IFERROR(INDEX(Entreprises!$B$2:$B$501,MATCH(C145,Entreprises!$A$2:$A$501,0)),"ID inconnu"))</f>
        <v/>
      </c>
      <c r="H145" s="10" t="n"/>
      <c r="I145" s="11">
        <f>IF(G145="","",IFERROR(INDEX(L_Probas,MATCH(G145,L_Etapes,0)),""))</f>
        <v/>
      </c>
      <c r="J145" s="12">
        <f>IF(OR(H145="",I145=""),"",H145*I145)</f>
        <v/>
      </c>
      <c r="L145" s="8" t="n"/>
      <c r="M145" s="8" t="n"/>
      <c r="O145" s="9">
        <f>IF(OR(B145="",G145="Gagné",G145="Perdu"),"",IF(L145="","Aucune prochaine action",IF(L145&lt;TODAY(),"Action en retard","")))</f>
        <v/>
      </c>
    </row>
    <row r="146">
      <c r="D146" s="9">
        <f>IF(C146="","",IFERROR(INDEX(Entreprises!$B$2:$B$501,MATCH(C146,Entreprises!$A$2:$A$501,0)),"ID inconnu"))</f>
        <v/>
      </c>
      <c r="H146" s="10" t="n"/>
      <c r="I146" s="11">
        <f>IF(G146="","",IFERROR(INDEX(L_Probas,MATCH(G146,L_Etapes,0)),""))</f>
        <v/>
      </c>
      <c r="J146" s="12">
        <f>IF(OR(H146="",I146=""),"",H146*I146)</f>
        <v/>
      </c>
      <c r="L146" s="8" t="n"/>
      <c r="M146" s="8" t="n"/>
      <c r="O146" s="9">
        <f>IF(OR(B146="",G146="Gagné",G146="Perdu"),"",IF(L146="","Aucune prochaine action",IF(L146&lt;TODAY(),"Action en retard","")))</f>
        <v/>
      </c>
    </row>
    <row r="147">
      <c r="D147" s="9">
        <f>IF(C147="","",IFERROR(INDEX(Entreprises!$B$2:$B$501,MATCH(C147,Entreprises!$A$2:$A$501,0)),"ID inconnu"))</f>
        <v/>
      </c>
      <c r="H147" s="10" t="n"/>
      <c r="I147" s="11">
        <f>IF(G147="","",IFERROR(INDEX(L_Probas,MATCH(G147,L_Etapes,0)),""))</f>
        <v/>
      </c>
      <c r="J147" s="12">
        <f>IF(OR(H147="",I147=""),"",H147*I147)</f>
        <v/>
      </c>
      <c r="L147" s="8" t="n"/>
      <c r="M147" s="8" t="n"/>
      <c r="O147" s="9">
        <f>IF(OR(B147="",G147="Gagné",G147="Perdu"),"",IF(L147="","Aucune prochaine action",IF(L147&lt;TODAY(),"Action en retard","")))</f>
        <v/>
      </c>
    </row>
    <row r="148">
      <c r="D148" s="9">
        <f>IF(C148="","",IFERROR(INDEX(Entreprises!$B$2:$B$501,MATCH(C148,Entreprises!$A$2:$A$501,0)),"ID inconnu"))</f>
        <v/>
      </c>
      <c r="H148" s="10" t="n"/>
      <c r="I148" s="11">
        <f>IF(G148="","",IFERROR(INDEX(L_Probas,MATCH(G148,L_Etapes,0)),""))</f>
        <v/>
      </c>
      <c r="J148" s="12">
        <f>IF(OR(H148="",I148=""),"",H148*I148)</f>
        <v/>
      </c>
      <c r="L148" s="8" t="n"/>
      <c r="M148" s="8" t="n"/>
      <c r="O148" s="9">
        <f>IF(OR(B148="",G148="Gagné",G148="Perdu"),"",IF(L148="","Aucune prochaine action",IF(L148&lt;TODAY(),"Action en retard","")))</f>
        <v/>
      </c>
    </row>
    <row r="149">
      <c r="D149" s="9">
        <f>IF(C149="","",IFERROR(INDEX(Entreprises!$B$2:$B$501,MATCH(C149,Entreprises!$A$2:$A$501,0)),"ID inconnu"))</f>
        <v/>
      </c>
      <c r="H149" s="10" t="n"/>
      <c r="I149" s="11">
        <f>IF(G149="","",IFERROR(INDEX(L_Probas,MATCH(G149,L_Etapes,0)),""))</f>
        <v/>
      </c>
      <c r="J149" s="12">
        <f>IF(OR(H149="",I149=""),"",H149*I149)</f>
        <v/>
      </c>
      <c r="L149" s="8" t="n"/>
      <c r="M149" s="8" t="n"/>
      <c r="O149" s="9">
        <f>IF(OR(B149="",G149="Gagné",G149="Perdu"),"",IF(L149="","Aucune prochaine action",IF(L149&lt;TODAY(),"Action en retard","")))</f>
        <v/>
      </c>
    </row>
    <row r="150">
      <c r="D150" s="9">
        <f>IF(C150="","",IFERROR(INDEX(Entreprises!$B$2:$B$501,MATCH(C150,Entreprises!$A$2:$A$501,0)),"ID inconnu"))</f>
        <v/>
      </c>
      <c r="H150" s="10" t="n"/>
      <c r="I150" s="11">
        <f>IF(G150="","",IFERROR(INDEX(L_Probas,MATCH(G150,L_Etapes,0)),""))</f>
        <v/>
      </c>
      <c r="J150" s="12">
        <f>IF(OR(H150="",I150=""),"",H150*I150)</f>
        <v/>
      </c>
      <c r="L150" s="8" t="n"/>
      <c r="M150" s="8" t="n"/>
      <c r="O150" s="9">
        <f>IF(OR(B150="",G150="Gagné",G150="Perdu"),"",IF(L150="","Aucune prochaine action",IF(L150&lt;TODAY(),"Action en retard","")))</f>
        <v/>
      </c>
    </row>
    <row r="151">
      <c r="D151" s="9">
        <f>IF(C151="","",IFERROR(INDEX(Entreprises!$B$2:$B$501,MATCH(C151,Entreprises!$A$2:$A$501,0)),"ID inconnu"))</f>
        <v/>
      </c>
      <c r="H151" s="10" t="n"/>
      <c r="I151" s="11">
        <f>IF(G151="","",IFERROR(INDEX(L_Probas,MATCH(G151,L_Etapes,0)),""))</f>
        <v/>
      </c>
      <c r="J151" s="12">
        <f>IF(OR(H151="",I151=""),"",H151*I151)</f>
        <v/>
      </c>
      <c r="L151" s="8" t="n"/>
      <c r="M151" s="8" t="n"/>
      <c r="O151" s="9">
        <f>IF(OR(B151="",G151="Gagné",G151="Perdu"),"",IF(L151="","Aucune prochaine action",IF(L151&lt;TODAY(),"Action en retard","")))</f>
        <v/>
      </c>
    </row>
    <row r="152">
      <c r="D152" s="9">
        <f>IF(C152="","",IFERROR(INDEX(Entreprises!$B$2:$B$501,MATCH(C152,Entreprises!$A$2:$A$501,0)),"ID inconnu"))</f>
        <v/>
      </c>
      <c r="H152" s="10" t="n"/>
      <c r="I152" s="11">
        <f>IF(G152="","",IFERROR(INDEX(L_Probas,MATCH(G152,L_Etapes,0)),""))</f>
        <v/>
      </c>
      <c r="J152" s="12">
        <f>IF(OR(H152="",I152=""),"",H152*I152)</f>
        <v/>
      </c>
      <c r="L152" s="8" t="n"/>
      <c r="M152" s="8" t="n"/>
      <c r="O152" s="9">
        <f>IF(OR(B152="",G152="Gagné",G152="Perdu"),"",IF(L152="","Aucune prochaine action",IF(L152&lt;TODAY(),"Action en retard","")))</f>
        <v/>
      </c>
    </row>
    <row r="153">
      <c r="D153" s="9">
        <f>IF(C153="","",IFERROR(INDEX(Entreprises!$B$2:$B$501,MATCH(C153,Entreprises!$A$2:$A$501,0)),"ID inconnu"))</f>
        <v/>
      </c>
      <c r="H153" s="10" t="n"/>
      <c r="I153" s="11">
        <f>IF(G153="","",IFERROR(INDEX(L_Probas,MATCH(G153,L_Etapes,0)),""))</f>
        <v/>
      </c>
      <c r="J153" s="12">
        <f>IF(OR(H153="",I153=""),"",H153*I153)</f>
        <v/>
      </c>
      <c r="L153" s="8" t="n"/>
      <c r="M153" s="8" t="n"/>
      <c r="O153" s="9">
        <f>IF(OR(B153="",G153="Gagné",G153="Perdu"),"",IF(L153="","Aucune prochaine action",IF(L153&lt;TODAY(),"Action en retard","")))</f>
        <v/>
      </c>
    </row>
    <row r="154">
      <c r="D154" s="9">
        <f>IF(C154="","",IFERROR(INDEX(Entreprises!$B$2:$B$501,MATCH(C154,Entreprises!$A$2:$A$501,0)),"ID inconnu"))</f>
        <v/>
      </c>
      <c r="H154" s="10" t="n"/>
      <c r="I154" s="11">
        <f>IF(G154="","",IFERROR(INDEX(L_Probas,MATCH(G154,L_Etapes,0)),""))</f>
        <v/>
      </c>
      <c r="J154" s="12">
        <f>IF(OR(H154="",I154=""),"",H154*I154)</f>
        <v/>
      </c>
      <c r="L154" s="8" t="n"/>
      <c r="M154" s="8" t="n"/>
      <c r="O154" s="9">
        <f>IF(OR(B154="",G154="Gagné",G154="Perdu"),"",IF(L154="","Aucune prochaine action",IF(L154&lt;TODAY(),"Action en retard","")))</f>
        <v/>
      </c>
    </row>
    <row r="155">
      <c r="D155" s="9">
        <f>IF(C155="","",IFERROR(INDEX(Entreprises!$B$2:$B$501,MATCH(C155,Entreprises!$A$2:$A$501,0)),"ID inconnu"))</f>
        <v/>
      </c>
      <c r="H155" s="10" t="n"/>
      <c r="I155" s="11">
        <f>IF(G155="","",IFERROR(INDEX(L_Probas,MATCH(G155,L_Etapes,0)),""))</f>
        <v/>
      </c>
      <c r="J155" s="12">
        <f>IF(OR(H155="",I155=""),"",H155*I155)</f>
        <v/>
      </c>
      <c r="L155" s="8" t="n"/>
      <c r="M155" s="8" t="n"/>
      <c r="O155" s="9">
        <f>IF(OR(B155="",G155="Gagné",G155="Perdu"),"",IF(L155="","Aucune prochaine action",IF(L155&lt;TODAY(),"Action en retard","")))</f>
        <v/>
      </c>
    </row>
    <row r="156">
      <c r="D156" s="9">
        <f>IF(C156="","",IFERROR(INDEX(Entreprises!$B$2:$B$501,MATCH(C156,Entreprises!$A$2:$A$501,0)),"ID inconnu"))</f>
        <v/>
      </c>
      <c r="H156" s="10" t="n"/>
      <c r="I156" s="11">
        <f>IF(G156="","",IFERROR(INDEX(L_Probas,MATCH(G156,L_Etapes,0)),""))</f>
        <v/>
      </c>
      <c r="J156" s="12">
        <f>IF(OR(H156="",I156=""),"",H156*I156)</f>
        <v/>
      </c>
      <c r="L156" s="8" t="n"/>
      <c r="M156" s="8" t="n"/>
      <c r="O156" s="9">
        <f>IF(OR(B156="",G156="Gagné",G156="Perdu"),"",IF(L156="","Aucune prochaine action",IF(L156&lt;TODAY(),"Action en retard","")))</f>
        <v/>
      </c>
    </row>
    <row r="157">
      <c r="D157" s="9">
        <f>IF(C157="","",IFERROR(INDEX(Entreprises!$B$2:$B$501,MATCH(C157,Entreprises!$A$2:$A$501,0)),"ID inconnu"))</f>
        <v/>
      </c>
      <c r="H157" s="10" t="n"/>
      <c r="I157" s="11">
        <f>IF(G157="","",IFERROR(INDEX(L_Probas,MATCH(G157,L_Etapes,0)),""))</f>
        <v/>
      </c>
      <c r="J157" s="12">
        <f>IF(OR(H157="",I157=""),"",H157*I157)</f>
        <v/>
      </c>
      <c r="L157" s="8" t="n"/>
      <c r="M157" s="8" t="n"/>
      <c r="O157" s="9">
        <f>IF(OR(B157="",G157="Gagné",G157="Perdu"),"",IF(L157="","Aucune prochaine action",IF(L157&lt;TODAY(),"Action en retard","")))</f>
        <v/>
      </c>
    </row>
    <row r="158">
      <c r="D158" s="9">
        <f>IF(C158="","",IFERROR(INDEX(Entreprises!$B$2:$B$501,MATCH(C158,Entreprises!$A$2:$A$501,0)),"ID inconnu"))</f>
        <v/>
      </c>
      <c r="H158" s="10" t="n"/>
      <c r="I158" s="11">
        <f>IF(G158="","",IFERROR(INDEX(L_Probas,MATCH(G158,L_Etapes,0)),""))</f>
        <v/>
      </c>
      <c r="J158" s="12">
        <f>IF(OR(H158="",I158=""),"",H158*I158)</f>
        <v/>
      </c>
      <c r="L158" s="8" t="n"/>
      <c r="M158" s="8" t="n"/>
      <c r="O158" s="9">
        <f>IF(OR(B158="",G158="Gagné",G158="Perdu"),"",IF(L158="","Aucune prochaine action",IF(L158&lt;TODAY(),"Action en retard","")))</f>
        <v/>
      </c>
    </row>
    <row r="159">
      <c r="D159" s="9">
        <f>IF(C159="","",IFERROR(INDEX(Entreprises!$B$2:$B$501,MATCH(C159,Entreprises!$A$2:$A$501,0)),"ID inconnu"))</f>
        <v/>
      </c>
      <c r="H159" s="10" t="n"/>
      <c r="I159" s="11">
        <f>IF(G159="","",IFERROR(INDEX(L_Probas,MATCH(G159,L_Etapes,0)),""))</f>
        <v/>
      </c>
      <c r="J159" s="12">
        <f>IF(OR(H159="",I159=""),"",H159*I159)</f>
        <v/>
      </c>
      <c r="L159" s="8" t="n"/>
      <c r="M159" s="8" t="n"/>
      <c r="O159" s="9">
        <f>IF(OR(B159="",G159="Gagné",G159="Perdu"),"",IF(L159="","Aucune prochaine action",IF(L159&lt;TODAY(),"Action en retard","")))</f>
        <v/>
      </c>
    </row>
    <row r="160">
      <c r="D160" s="9">
        <f>IF(C160="","",IFERROR(INDEX(Entreprises!$B$2:$B$501,MATCH(C160,Entreprises!$A$2:$A$501,0)),"ID inconnu"))</f>
        <v/>
      </c>
      <c r="H160" s="10" t="n"/>
      <c r="I160" s="11">
        <f>IF(G160="","",IFERROR(INDEX(L_Probas,MATCH(G160,L_Etapes,0)),""))</f>
        <v/>
      </c>
      <c r="J160" s="12">
        <f>IF(OR(H160="",I160=""),"",H160*I160)</f>
        <v/>
      </c>
      <c r="L160" s="8" t="n"/>
      <c r="M160" s="8" t="n"/>
      <c r="O160" s="9">
        <f>IF(OR(B160="",G160="Gagné",G160="Perdu"),"",IF(L160="","Aucune prochaine action",IF(L160&lt;TODAY(),"Action en retard","")))</f>
        <v/>
      </c>
    </row>
    <row r="161">
      <c r="D161" s="9">
        <f>IF(C161="","",IFERROR(INDEX(Entreprises!$B$2:$B$501,MATCH(C161,Entreprises!$A$2:$A$501,0)),"ID inconnu"))</f>
        <v/>
      </c>
      <c r="H161" s="10" t="n"/>
      <c r="I161" s="11">
        <f>IF(G161="","",IFERROR(INDEX(L_Probas,MATCH(G161,L_Etapes,0)),""))</f>
        <v/>
      </c>
      <c r="J161" s="12">
        <f>IF(OR(H161="",I161=""),"",H161*I161)</f>
        <v/>
      </c>
      <c r="L161" s="8" t="n"/>
      <c r="M161" s="8" t="n"/>
      <c r="O161" s="9">
        <f>IF(OR(B161="",G161="Gagné",G161="Perdu"),"",IF(L161="","Aucune prochaine action",IF(L161&lt;TODAY(),"Action en retard","")))</f>
        <v/>
      </c>
    </row>
    <row r="162">
      <c r="D162" s="9">
        <f>IF(C162="","",IFERROR(INDEX(Entreprises!$B$2:$B$501,MATCH(C162,Entreprises!$A$2:$A$501,0)),"ID inconnu"))</f>
        <v/>
      </c>
      <c r="H162" s="10" t="n"/>
      <c r="I162" s="11">
        <f>IF(G162="","",IFERROR(INDEX(L_Probas,MATCH(G162,L_Etapes,0)),""))</f>
        <v/>
      </c>
      <c r="J162" s="12">
        <f>IF(OR(H162="",I162=""),"",H162*I162)</f>
        <v/>
      </c>
      <c r="L162" s="8" t="n"/>
      <c r="M162" s="8" t="n"/>
      <c r="O162" s="9">
        <f>IF(OR(B162="",G162="Gagné",G162="Perdu"),"",IF(L162="","Aucune prochaine action",IF(L162&lt;TODAY(),"Action en retard","")))</f>
        <v/>
      </c>
    </row>
    <row r="163">
      <c r="D163" s="9">
        <f>IF(C163="","",IFERROR(INDEX(Entreprises!$B$2:$B$501,MATCH(C163,Entreprises!$A$2:$A$501,0)),"ID inconnu"))</f>
        <v/>
      </c>
      <c r="H163" s="10" t="n"/>
      <c r="I163" s="11">
        <f>IF(G163="","",IFERROR(INDEX(L_Probas,MATCH(G163,L_Etapes,0)),""))</f>
        <v/>
      </c>
      <c r="J163" s="12">
        <f>IF(OR(H163="",I163=""),"",H163*I163)</f>
        <v/>
      </c>
      <c r="L163" s="8" t="n"/>
      <c r="M163" s="8" t="n"/>
      <c r="O163" s="9">
        <f>IF(OR(B163="",G163="Gagné",G163="Perdu"),"",IF(L163="","Aucune prochaine action",IF(L163&lt;TODAY(),"Action en retard","")))</f>
        <v/>
      </c>
    </row>
    <row r="164">
      <c r="D164" s="9">
        <f>IF(C164="","",IFERROR(INDEX(Entreprises!$B$2:$B$501,MATCH(C164,Entreprises!$A$2:$A$501,0)),"ID inconnu"))</f>
        <v/>
      </c>
      <c r="H164" s="10" t="n"/>
      <c r="I164" s="11">
        <f>IF(G164="","",IFERROR(INDEX(L_Probas,MATCH(G164,L_Etapes,0)),""))</f>
        <v/>
      </c>
      <c r="J164" s="12">
        <f>IF(OR(H164="",I164=""),"",H164*I164)</f>
        <v/>
      </c>
      <c r="L164" s="8" t="n"/>
      <c r="M164" s="8" t="n"/>
      <c r="O164" s="9">
        <f>IF(OR(B164="",G164="Gagné",G164="Perdu"),"",IF(L164="","Aucune prochaine action",IF(L164&lt;TODAY(),"Action en retard","")))</f>
        <v/>
      </c>
    </row>
    <row r="165">
      <c r="D165" s="9">
        <f>IF(C165="","",IFERROR(INDEX(Entreprises!$B$2:$B$501,MATCH(C165,Entreprises!$A$2:$A$501,0)),"ID inconnu"))</f>
        <v/>
      </c>
      <c r="H165" s="10" t="n"/>
      <c r="I165" s="11">
        <f>IF(G165="","",IFERROR(INDEX(L_Probas,MATCH(G165,L_Etapes,0)),""))</f>
        <v/>
      </c>
      <c r="J165" s="12">
        <f>IF(OR(H165="",I165=""),"",H165*I165)</f>
        <v/>
      </c>
      <c r="L165" s="8" t="n"/>
      <c r="M165" s="8" t="n"/>
      <c r="O165" s="9">
        <f>IF(OR(B165="",G165="Gagné",G165="Perdu"),"",IF(L165="","Aucune prochaine action",IF(L165&lt;TODAY(),"Action en retard","")))</f>
        <v/>
      </c>
    </row>
    <row r="166">
      <c r="D166" s="9">
        <f>IF(C166="","",IFERROR(INDEX(Entreprises!$B$2:$B$501,MATCH(C166,Entreprises!$A$2:$A$501,0)),"ID inconnu"))</f>
        <v/>
      </c>
      <c r="H166" s="10" t="n"/>
      <c r="I166" s="11">
        <f>IF(G166="","",IFERROR(INDEX(L_Probas,MATCH(G166,L_Etapes,0)),""))</f>
        <v/>
      </c>
      <c r="J166" s="12">
        <f>IF(OR(H166="",I166=""),"",H166*I166)</f>
        <v/>
      </c>
      <c r="L166" s="8" t="n"/>
      <c r="M166" s="8" t="n"/>
      <c r="O166" s="9">
        <f>IF(OR(B166="",G166="Gagné",G166="Perdu"),"",IF(L166="","Aucune prochaine action",IF(L166&lt;TODAY(),"Action en retard","")))</f>
        <v/>
      </c>
    </row>
    <row r="167">
      <c r="D167" s="9">
        <f>IF(C167="","",IFERROR(INDEX(Entreprises!$B$2:$B$501,MATCH(C167,Entreprises!$A$2:$A$501,0)),"ID inconnu"))</f>
        <v/>
      </c>
      <c r="H167" s="10" t="n"/>
      <c r="I167" s="11">
        <f>IF(G167="","",IFERROR(INDEX(L_Probas,MATCH(G167,L_Etapes,0)),""))</f>
        <v/>
      </c>
      <c r="J167" s="12">
        <f>IF(OR(H167="",I167=""),"",H167*I167)</f>
        <v/>
      </c>
      <c r="L167" s="8" t="n"/>
      <c r="M167" s="8" t="n"/>
      <c r="O167" s="9">
        <f>IF(OR(B167="",G167="Gagné",G167="Perdu"),"",IF(L167="","Aucune prochaine action",IF(L167&lt;TODAY(),"Action en retard","")))</f>
        <v/>
      </c>
    </row>
    <row r="168">
      <c r="D168" s="9">
        <f>IF(C168="","",IFERROR(INDEX(Entreprises!$B$2:$B$501,MATCH(C168,Entreprises!$A$2:$A$501,0)),"ID inconnu"))</f>
        <v/>
      </c>
      <c r="H168" s="10" t="n"/>
      <c r="I168" s="11">
        <f>IF(G168="","",IFERROR(INDEX(L_Probas,MATCH(G168,L_Etapes,0)),""))</f>
        <v/>
      </c>
      <c r="J168" s="12">
        <f>IF(OR(H168="",I168=""),"",H168*I168)</f>
        <v/>
      </c>
      <c r="L168" s="8" t="n"/>
      <c r="M168" s="8" t="n"/>
      <c r="O168" s="9">
        <f>IF(OR(B168="",G168="Gagné",G168="Perdu"),"",IF(L168="","Aucune prochaine action",IF(L168&lt;TODAY(),"Action en retard","")))</f>
        <v/>
      </c>
    </row>
    <row r="169">
      <c r="D169" s="9">
        <f>IF(C169="","",IFERROR(INDEX(Entreprises!$B$2:$B$501,MATCH(C169,Entreprises!$A$2:$A$501,0)),"ID inconnu"))</f>
        <v/>
      </c>
      <c r="H169" s="10" t="n"/>
      <c r="I169" s="11">
        <f>IF(G169="","",IFERROR(INDEX(L_Probas,MATCH(G169,L_Etapes,0)),""))</f>
        <v/>
      </c>
      <c r="J169" s="12">
        <f>IF(OR(H169="",I169=""),"",H169*I169)</f>
        <v/>
      </c>
      <c r="L169" s="8" t="n"/>
      <c r="M169" s="8" t="n"/>
      <c r="O169" s="9">
        <f>IF(OR(B169="",G169="Gagné",G169="Perdu"),"",IF(L169="","Aucune prochaine action",IF(L169&lt;TODAY(),"Action en retard","")))</f>
        <v/>
      </c>
    </row>
    <row r="170">
      <c r="D170" s="9">
        <f>IF(C170="","",IFERROR(INDEX(Entreprises!$B$2:$B$501,MATCH(C170,Entreprises!$A$2:$A$501,0)),"ID inconnu"))</f>
        <v/>
      </c>
      <c r="H170" s="10" t="n"/>
      <c r="I170" s="11">
        <f>IF(G170="","",IFERROR(INDEX(L_Probas,MATCH(G170,L_Etapes,0)),""))</f>
        <v/>
      </c>
      <c r="J170" s="12">
        <f>IF(OR(H170="",I170=""),"",H170*I170)</f>
        <v/>
      </c>
      <c r="L170" s="8" t="n"/>
      <c r="M170" s="8" t="n"/>
      <c r="O170" s="9">
        <f>IF(OR(B170="",G170="Gagné",G170="Perdu"),"",IF(L170="","Aucune prochaine action",IF(L170&lt;TODAY(),"Action en retard","")))</f>
        <v/>
      </c>
    </row>
    <row r="171">
      <c r="D171" s="9">
        <f>IF(C171="","",IFERROR(INDEX(Entreprises!$B$2:$B$501,MATCH(C171,Entreprises!$A$2:$A$501,0)),"ID inconnu"))</f>
        <v/>
      </c>
      <c r="H171" s="10" t="n"/>
      <c r="I171" s="11">
        <f>IF(G171="","",IFERROR(INDEX(L_Probas,MATCH(G171,L_Etapes,0)),""))</f>
        <v/>
      </c>
      <c r="J171" s="12">
        <f>IF(OR(H171="",I171=""),"",H171*I171)</f>
        <v/>
      </c>
      <c r="L171" s="8" t="n"/>
      <c r="M171" s="8" t="n"/>
      <c r="O171" s="9">
        <f>IF(OR(B171="",G171="Gagné",G171="Perdu"),"",IF(L171="","Aucune prochaine action",IF(L171&lt;TODAY(),"Action en retard","")))</f>
        <v/>
      </c>
    </row>
    <row r="172">
      <c r="D172" s="9">
        <f>IF(C172="","",IFERROR(INDEX(Entreprises!$B$2:$B$501,MATCH(C172,Entreprises!$A$2:$A$501,0)),"ID inconnu"))</f>
        <v/>
      </c>
      <c r="H172" s="10" t="n"/>
      <c r="I172" s="11">
        <f>IF(G172="","",IFERROR(INDEX(L_Probas,MATCH(G172,L_Etapes,0)),""))</f>
        <v/>
      </c>
      <c r="J172" s="12">
        <f>IF(OR(H172="",I172=""),"",H172*I172)</f>
        <v/>
      </c>
      <c r="L172" s="8" t="n"/>
      <c r="M172" s="8" t="n"/>
      <c r="O172" s="9">
        <f>IF(OR(B172="",G172="Gagné",G172="Perdu"),"",IF(L172="","Aucune prochaine action",IF(L172&lt;TODAY(),"Action en retard","")))</f>
        <v/>
      </c>
    </row>
    <row r="173">
      <c r="D173" s="9">
        <f>IF(C173="","",IFERROR(INDEX(Entreprises!$B$2:$B$501,MATCH(C173,Entreprises!$A$2:$A$501,0)),"ID inconnu"))</f>
        <v/>
      </c>
      <c r="H173" s="10" t="n"/>
      <c r="I173" s="11">
        <f>IF(G173="","",IFERROR(INDEX(L_Probas,MATCH(G173,L_Etapes,0)),""))</f>
        <v/>
      </c>
      <c r="J173" s="12">
        <f>IF(OR(H173="",I173=""),"",H173*I173)</f>
        <v/>
      </c>
      <c r="L173" s="8" t="n"/>
      <c r="M173" s="8" t="n"/>
      <c r="O173" s="9">
        <f>IF(OR(B173="",G173="Gagné",G173="Perdu"),"",IF(L173="","Aucune prochaine action",IF(L173&lt;TODAY(),"Action en retard","")))</f>
        <v/>
      </c>
    </row>
    <row r="174">
      <c r="D174" s="9">
        <f>IF(C174="","",IFERROR(INDEX(Entreprises!$B$2:$B$501,MATCH(C174,Entreprises!$A$2:$A$501,0)),"ID inconnu"))</f>
        <v/>
      </c>
      <c r="H174" s="10" t="n"/>
      <c r="I174" s="11">
        <f>IF(G174="","",IFERROR(INDEX(L_Probas,MATCH(G174,L_Etapes,0)),""))</f>
        <v/>
      </c>
      <c r="J174" s="12">
        <f>IF(OR(H174="",I174=""),"",H174*I174)</f>
        <v/>
      </c>
      <c r="L174" s="8" t="n"/>
      <c r="M174" s="8" t="n"/>
      <c r="O174" s="9">
        <f>IF(OR(B174="",G174="Gagné",G174="Perdu"),"",IF(L174="","Aucune prochaine action",IF(L174&lt;TODAY(),"Action en retard","")))</f>
        <v/>
      </c>
    </row>
    <row r="175">
      <c r="D175" s="9">
        <f>IF(C175="","",IFERROR(INDEX(Entreprises!$B$2:$B$501,MATCH(C175,Entreprises!$A$2:$A$501,0)),"ID inconnu"))</f>
        <v/>
      </c>
      <c r="H175" s="10" t="n"/>
      <c r="I175" s="11">
        <f>IF(G175="","",IFERROR(INDEX(L_Probas,MATCH(G175,L_Etapes,0)),""))</f>
        <v/>
      </c>
      <c r="J175" s="12">
        <f>IF(OR(H175="",I175=""),"",H175*I175)</f>
        <v/>
      </c>
      <c r="L175" s="8" t="n"/>
      <c r="M175" s="8" t="n"/>
      <c r="O175" s="9">
        <f>IF(OR(B175="",G175="Gagné",G175="Perdu"),"",IF(L175="","Aucune prochaine action",IF(L175&lt;TODAY(),"Action en retard","")))</f>
        <v/>
      </c>
    </row>
    <row r="176">
      <c r="D176" s="9">
        <f>IF(C176="","",IFERROR(INDEX(Entreprises!$B$2:$B$501,MATCH(C176,Entreprises!$A$2:$A$501,0)),"ID inconnu"))</f>
        <v/>
      </c>
      <c r="H176" s="10" t="n"/>
      <c r="I176" s="11">
        <f>IF(G176="","",IFERROR(INDEX(L_Probas,MATCH(G176,L_Etapes,0)),""))</f>
        <v/>
      </c>
      <c r="J176" s="12">
        <f>IF(OR(H176="",I176=""),"",H176*I176)</f>
        <v/>
      </c>
      <c r="L176" s="8" t="n"/>
      <c r="M176" s="8" t="n"/>
      <c r="O176" s="9">
        <f>IF(OR(B176="",G176="Gagné",G176="Perdu"),"",IF(L176="","Aucune prochaine action",IF(L176&lt;TODAY(),"Action en retard","")))</f>
        <v/>
      </c>
    </row>
    <row r="177">
      <c r="D177" s="9">
        <f>IF(C177="","",IFERROR(INDEX(Entreprises!$B$2:$B$501,MATCH(C177,Entreprises!$A$2:$A$501,0)),"ID inconnu"))</f>
        <v/>
      </c>
      <c r="H177" s="10" t="n"/>
      <c r="I177" s="11">
        <f>IF(G177="","",IFERROR(INDEX(L_Probas,MATCH(G177,L_Etapes,0)),""))</f>
        <v/>
      </c>
      <c r="J177" s="12">
        <f>IF(OR(H177="",I177=""),"",H177*I177)</f>
        <v/>
      </c>
      <c r="L177" s="8" t="n"/>
      <c r="M177" s="8" t="n"/>
      <c r="O177" s="9">
        <f>IF(OR(B177="",G177="Gagné",G177="Perdu"),"",IF(L177="","Aucune prochaine action",IF(L177&lt;TODAY(),"Action en retard","")))</f>
        <v/>
      </c>
    </row>
    <row r="178">
      <c r="D178" s="9">
        <f>IF(C178="","",IFERROR(INDEX(Entreprises!$B$2:$B$501,MATCH(C178,Entreprises!$A$2:$A$501,0)),"ID inconnu"))</f>
        <v/>
      </c>
      <c r="H178" s="10" t="n"/>
      <c r="I178" s="11">
        <f>IF(G178="","",IFERROR(INDEX(L_Probas,MATCH(G178,L_Etapes,0)),""))</f>
        <v/>
      </c>
      <c r="J178" s="12">
        <f>IF(OR(H178="",I178=""),"",H178*I178)</f>
        <v/>
      </c>
      <c r="L178" s="8" t="n"/>
      <c r="M178" s="8" t="n"/>
      <c r="O178" s="9">
        <f>IF(OR(B178="",G178="Gagné",G178="Perdu"),"",IF(L178="","Aucune prochaine action",IF(L178&lt;TODAY(),"Action en retard","")))</f>
        <v/>
      </c>
    </row>
    <row r="179">
      <c r="D179" s="9">
        <f>IF(C179="","",IFERROR(INDEX(Entreprises!$B$2:$B$501,MATCH(C179,Entreprises!$A$2:$A$501,0)),"ID inconnu"))</f>
        <v/>
      </c>
      <c r="H179" s="10" t="n"/>
      <c r="I179" s="11">
        <f>IF(G179="","",IFERROR(INDEX(L_Probas,MATCH(G179,L_Etapes,0)),""))</f>
        <v/>
      </c>
      <c r="J179" s="12">
        <f>IF(OR(H179="",I179=""),"",H179*I179)</f>
        <v/>
      </c>
      <c r="L179" s="8" t="n"/>
      <c r="M179" s="8" t="n"/>
      <c r="O179" s="9">
        <f>IF(OR(B179="",G179="Gagné",G179="Perdu"),"",IF(L179="","Aucune prochaine action",IF(L179&lt;TODAY(),"Action en retard","")))</f>
        <v/>
      </c>
    </row>
    <row r="180">
      <c r="D180" s="9">
        <f>IF(C180="","",IFERROR(INDEX(Entreprises!$B$2:$B$501,MATCH(C180,Entreprises!$A$2:$A$501,0)),"ID inconnu"))</f>
        <v/>
      </c>
      <c r="H180" s="10" t="n"/>
      <c r="I180" s="11">
        <f>IF(G180="","",IFERROR(INDEX(L_Probas,MATCH(G180,L_Etapes,0)),""))</f>
        <v/>
      </c>
      <c r="J180" s="12">
        <f>IF(OR(H180="",I180=""),"",H180*I180)</f>
        <v/>
      </c>
      <c r="L180" s="8" t="n"/>
      <c r="M180" s="8" t="n"/>
      <c r="O180" s="9">
        <f>IF(OR(B180="",G180="Gagné",G180="Perdu"),"",IF(L180="","Aucune prochaine action",IF(L180&lt;TODAY(),"Action en retard","")))</f>
        <v/>
      </c>
    </row>
    <row r="181">
      <c r="D181" s="9">
        <f>IF(C181="","",IFERROR(INDEX(Entreprises!$B$2:$B$501,MATCH(C181,Entreprises!$A$2:$A$501,0)),"ID inconnu"))</f>
        <v/>
      </c>
      <c r="H181" s="10" t="n"/>
      <c r="I181" s="11">
        <f>IF(G181="","",IFERROR(INDEX(L_Probas,MATCH(G181,L_Etapes,0)),""))</f>
        <v/>
      </c>
      <c r="J181" s="12">
        <f>IF(OR(H181="",I181=""),"",H181*I181)</f>
        <v/>
      </c>
      <c r="L181" s="8" t="n"/>
      <c r="M181" s="8" t="n"/>
      <c r="O181" s="9">
        <f>IF(OR(B181="",G181="Gagné",G181="Perdu"),"",IF(L181="","Aucune prochaine action",IF(L181&lt;TODAY(),"Action en retard","")))</f>
        <v/>
      </c>
    </row>
    <row r="182">
      <c r="D182" s="9">
        <f>IF(C182="","",IFERROR(INDEX(Entreprises!$B$2:$B$501,MATCH(C182,Entreprises!$A$2:$A$501,0)),"ID inconnu"))</f>
        <v/>
      </c>
      <c r="H182" s="10" t="n"/>
      <c r="I182" s="11">
        <f>IF(G182="","",IFERROR(INDEX(L_Probas,MATCH(G182,L_Etapes,0)),""))</f>
        <v/>
      </c>
      <c r="J182" s="12">
        <f>IF(OR(H182="",I182=""),"",H182*I182)</f>
        <v/>
      </c>
      <c r="L182" s="8" t="n"/>
      <c r="M182" s="8" t="n"/>
      <c r="O182" s="9">
        <f>IF(OR(B182="",G182="Gagné",G182="Perdu"),"",IF(L182="","Aucune prochaine action",IF(L182&lt;TODAY(),"Action en retard","")))</f>
        <v/>
      </c>
    </row>
    <row r="183">
      <c r="D183" s="9">
        <f>IF(C183="","",IFERROR(INDEX(Entreprises!$B$2:$B$501,MATCH(C183,Entreprises!$A$2:$A$501,0)),"ID inconnu"))</f>
        <v/>
      </c>
      <c r="H183" s="10" t="n"/>
      <c r="I183" s="11">
        <f>IF(G183="","",IFERROR(INDEX(L_Probas,MATCH(G183,L_Etapes,0)),""))</f>
        <v/>
      </c>
      <c r="J183" s="12">
        <f>IF(OR(H183="",I183=""),"",H183*I183)</f>
        <v/>
      </c>
      <c r="L183" s="8" t="n"/>
      <c r="M183" s="8" t="n"/>
      <c r="O183" s="9">
        <f>IF(OR(B183="",G183="Gagné",G183="Perdu"),"",IF(L183="","Aucune prochaine action",IF(L183&lt;TODAY(),"Action en retard","")))</f>
        <v/>
      </c>
    </row>
    <row r="184">
      <c r="D184" s="9">
        <f>IF(C184="","",IFERROR(INDEX(Entreprises!$B$2:$B$501,MATCH(C184,Entreprises!$A$2:$A$501,0)),"ID inconnu"))</f>
        <v/>
      </c>
      <c r="H184" s="10" t="n"/>
      <c r="I184" s="11">
        <f>IF(G184="","",IFERROR(INDEX(L_Probas,MATCH(G184,L_Etapes,0)),""))</f>
        <v/>
      </c>
      <c r="J184" s="12">
        <f>IF(OR(H184="",I184=""),"",H184*I184)</f>
        <v/>
      </c>
      <c r="L184" s="8" t="n"/>
      <c r="M184" s="8" t="n"/>
      <c r="O184" s="9">
        <f>IF(OR(B184="",G184="Gagné",G184="Perdu"),"",IF(L184="","Aucune prochaine action",IF(L184&lt;TODAY(),"Action en retard","")))</f>
        <v/>
      </c>
    </row>
    <row r="185">
      <c r="D185" s="9">
        <f>IF(C185="","",IFERROR(INDEX(Entreprises!$B$2:$B$501,MATCH(C185,Entreprises!$A$2:$A$501,0)),"ID inconnu"))</f>
        <v/>
      </c>
      <c r="H185" s="10" t="n"/>
      <c r="I185" s="11">
        <f>IF(G185="","",IFERROR(INDEX(L_Probas,MATCH(G185,L_Etapes,0)),""))</f>
        <v/>
      </c>
      <c r="J185" s="12">
        <f>IF(OR(H185="",I185=""),"",H185*I185)</f>
        <v/>
      </c>
      <c r="L185" s="8" t="n"/>
      <c r="M185" s="8" t="n"/>
      <c r="O185" s="9">
        <f>IF(OR(B185="",G185="Gagné",G185="Perdu"),"",IF(L185="","Aucune prochaine action",IF(L185&lt;TODAY(),"Action en retard","")))</f>
        <v/>
      </c>
    </row>
    <row r="186">
      <c r="D186" s="9">
        <f>IF(C186="","",IFERROR(INDEX(Entreprises!$B$2:$B$501,MATCH(C186,Entreprises!$A$2:$A$501,0)),"ID inconnu"))</f>
        <v/>
      </c>
      <c r="H186" s="10" t="n"/>
      <c r="I186" s="11">
        <f>IF(G186="","",IFERROR(INDEX(L_Probas,MATCH(G186,L_Etapes,0)),""))</f>
        <v/>
      </c>
      <c r="J186" s="12">
        <f>IF(OR(H186="",I186=""),"",H186*I186)</f>
        <v/>
      </c>
      <c r="L186" s="8" t="n"/>
      <c r="M186" s="8" t="n"/>
      <c r="O186" s="9">
        <f>IF(OR(B186="",G186="Gagné",G186="Perdu"),"",IF(L186="","Aucune prochaine action",IF(L186&lt;TODAY(),"Action en retard","")))</f>
        <v/>
      </c>
    </row>
    <row r="187">
      <c r="D187" s="9">
        <f>IF(C187="","",IFERROR(INDEX(Entreprises!$B$2:$B$501,MATCH(C187,Entreprises!$A$2:$A$501,0)),"ID inconnu"))</f>
        <v/>
      </c>
      <c r="H187" s="10" t="n"/>
      <c r="I187" s="11">
        <f>IF(G187="","",IFERROR(INDEX(L_Probas,MATCH(G187,L_Etapes,0)),""))</f>
        <v/>
      </c>
      <c r="J187" s="12">
        <f>IF(OR(H187="",I187=""),"",H187*I187)</f>
        <v/>
      </c>
      <c r="L187" s="8" t="n"/>
      <c r="M187" s="8" t="n"/>
      <c r="O187" s="9">
        <f>IF(OR(B187="",G187="Gagné",G187="Perdu"),"",IF(L187="","Aucune prochaine action",IF(L187&lt;TODAY(),"Action en retard","")))</f>
        <v/>
      </c>
    </row>
    <row r="188">
      <c r="D188" s="9">
        <f>IF(C188="","",IFERROR(INDEX(Entreprises!$B$2:$B$501,MATCH(C188,Entreprises!$A$2:$A$501,0)),"ID inconnu"))</f>
        <v/>
      </c>
      <c r="H188" s="10" t="n"/>
      <c r="I188" s="11">
        <f>IF(G188="","",IFERROR(INDEX(L_Probas,MATCH(G188,L_Etapes,0)),""))</f>
        <v/>
      </c>
      <c r="J188" s="12">
        <f>IF(OR(H188="",I188=""),"",H188*I188)</f>
        <v/>
      </c>
      <c r="L188" s="8" t="n"/>
      <c r="M188" s="8" t="n"/>
      <c r="O188" s="9">
        <f>IF(OR(B188="",G188="Gagné",G188="Perdu"),"",IF(L188="","Aucune prochaine action",IF(L188&lt;TODAY(),"Action en retard","")))</f>
        <v/>
      </c>
    </row>
    <row r="189">
      <c r="D189" s="9">
        <f>IF(C189="","",IFERROR(INDEX(Entreprises!$B$2:$B$501,MATCH(C189,Entreprises!$A$2:$A$501,0)),"ID inconnu"))</f>
        <v/>
      </c>
      <c r="H189" s="10" t="n"/>
      <c r="I189" s="11">
        <f>IF(G189="","",IFERROR(INDEX(L_Probas,MATCH(G189,L_Etapes,0)),""))</f>
        <v/>
      </c>
      <c r="J189" s="12">
        <f>IF(OR(H189="",I189=""),"",H189*I189)</f>
        <v/>
      </c>
      <c r="L189" s="8" t="n"/>
      <c r="M189" s="8" t="n"/>
      <c r="O189" s="9">
        <f>IF(OR(B189="",G189="Gagné",G189="Perdu"),"",IF(L189="","Aucune prochaine action",IF(L189&lt;TODAY(),"Action en retard","")))</f>
        <v/>
      </c>
    </row>
    <row r="190">
      <c r="D190" s="9">
        <f>IF(C190="","",IFERROR(INDEX(Entreprises!$B$2:$B$501,MATCH(C190,Entreprises!$A$2:$A$501,0)),"ID inconnu"))</f>
        <v/>
      </c>
      <c r="H190" s="10" t="n"/>
      <c r="I190" s="11">
        <f>IF(G190="","",IFERROR(INDEX(L_Probas,MATCH(G190,L_Etapes,0)),""))</f>
        <v/>
      </c>
      <c r="J190" s="12">
        <f>IF(OR(H190="",I190=""),"",H190*I190)</f>
        <v/>
      </c>
      <c r="L190" s="8" t="n"/>
      <c r="M190" s="8" t="n"/>
      <c r="O190" s="9">
        <f>IF(OR(B190="",G190="Gagné",G190="Perdu"),"",IF(L190="","Aucune prochaine action",IF(L190&lt;TODAY(),"Action en retard","")))</f>
        <v/>
      </c>
    </row>
    <row r="191">
      <c r="D191" s="9">
        <f>IF(C191="","",IFERROR(INDEX(Entreprises!$B$2:$B$501,MATCH(C191,Entreprises!$A$2:$A$501,0)),"ID inconnu"))</f>
        <v/>
      </c>
      <c r="H191" s="10" t="n"/>
      <c r="I191" s="11">
        <f>IF(G191="","",IFERROR(INDEX(L_Probas,MATCH(G191,L_Etapes,0)),""))</f>
        <v/>
      </c>
      <c r="J191" s="12">
        <f>IF(OR(H191="",I191=""),"",H191*I191)</f>
        <v/>
      </c>
      <c r="L191" s="8" t="n"/>
      <c r="M191" s="8" t="n"/>
      <c r="O191" s="9">
        <f>IF(OR(B191="",G191="Gagné",G191="Perdu"),"",IF(L191="","Aucune prochaine action",IF(L191&lt;TODAY(),"Action en retard","")))</f>
        <v/>
      </c>
    </row>
    <row r="192">
      <c r="D192" s="9">
        <f>IF(C192="","",IFERROR(INDEX(Entreprises!$B$2:$B$501,MATCH(C192,Entreprises!$A$2:$A$501,0)),"ID inconnu"))</f>
        <v/>
      </c>
      <c r="H192" s="10" t="n"/>
      <c r="I192" s="11">
        <f>IF(G192="","",IFERROR(INDEX(L_Probas,MATCH(G192,L_Etapes,0)),""))</f>
        <v/>
      </c>
      <c r="J192" s="12">
        <f>IF(OR(H192="",I192=""),"",H192*I192)</f>
        <v/>
      </c>
      <c r="L192" s="8" t="n"/>
      <c r="M192" s="8" t="n"/>
      <c r="O192" s="9">
        <f>IF(OR(B192="",G192="Gagné",G192="Perdu"),"",IF(L192="","Aucune prochaine action",IF(L192&lt;TODAY(),"Action en retard","")))</f>
        <v/>
      </c>
    </row>
    <row r="193">
      <c r="D193" s="9">
        <f>IF(C193="","",IFERROR(INDEX(Entreprises!$B$2:$B$501,MATCH(C193,Entreprises!$A$2:$A$501,0)),"ID inconnu"))</f>
        <v/>
      </c>
      <c r="H193" s="10" t="n"/>
      <c r="I193" s="11">
        <f>IF(G193="","",IFERROR(INDEX(L_Probas,MATCH(G193,L_Etapes,0)),""))</f>
        <v/>
      </c>
      <c r="J193" s="12">
        <f>IF(OR(H193="",I193=""),"",H193*I193)</f>
        <v/>
      </c>
      <c r="L193" s="8" t="n"/>
      <c r="M193" s="8" t="n"/>
      <c r="O193" s="9">
        <f>IF(OR(B193="",G193="Gagné",G193="Perdu"),"",IF(L193="","Aucune prochaine action",IF(L193&lt;TODAY(),"Action en retard","")))</f>
        <v/>
      </c>
    </row>
    <row r="194">
      <c r="D194" s="9">
        <f>IF(C194="","",IFERROR(INDEX(Entreprises!$B$2:$B$501,MATCH(C194,Entreprises!$A$2:$A$501,0)),"ID inconnu"))</f>
        <v/>
      </c>
      <c r="H194" s="10" t="n"/>
      <c r="I194" s="11">
        <f>IF(G194="","",IFERROR(INDEX(L_Probas,MATCH(G194,L_Etapes,0)),""))</f>
        <v/>
      </c>
      <c r="J194" s="12">
        <f>IF(OR(H194="",I194=""),"",H194*I194)</f>
        <v/>
      </c>
      <c r="L194" s="8" t="n"/>
      <c r="M194" s="8" t="n"/>
      <c r="O194" s="9">
        <f>IF(OR(B194="",G194="Gagné",G194="Perdu"),"",IF(L194="","Aucune prochaine action",IF(L194&lt;TODAY(),"Action en retard","")))</f>
        <v/>
      </c>
    </row>
    <row r="195">
      <c r="D195" s="9">
        <f>IF(C195="","",IFERROR(INDEX(Entreprises!$B$2:$B$501,MATCH(C195,Entreprises!$A$2:$A$501,0)),"ID inconnu"))</f>
        <v/>
      </c>
      <c r="H195" s="10" t="n"/>
      <c r="I195" s="11">
        <f>IF(G195="","",IFERROR(INDEX(L_Probas,MATCH(G195,L_Etapes,0)),""))</f>
        <v/>
      </c>
      <c r="J195" s="12">
        <f>IF(OR(H195="",I195=""),"",H195*I195)</f>
        <v/>
      </c>
      <c r="L195" s="8" t="n"/>
      <c r="M195" s="8" t="n"/>
      <c r="O195" s="9">
        <f>IF(OR(B195="",G195="Gagné",G195="Perdu"),"",IF(L195="","Aucune prochaine action",IF(L195&lt;TODAY(),"Action en retard","")))</f>
        <v/>
      </c>
    </row>
    <row r="196">
      <c r="D196" s="9">
        <f>IF(C196="","",IFERROR(INDEX(Entreprises!$B$2:$B$501,MATCH(C196,Entreprises!$A$2:$A$501,0)),"ID inconnu"))</f>
        <v/>
      </c>
      <c r="H196" s="10" t="n"/>
      <c r="I196" s="11">
        <f>IF(G196="","",IFERROR(INDEX(L_Probas,MATCH(G196,L_Etapes,0)),""))</f>
        <v/>
      </c>
      <c r="J196" s="12">
        <f>IF(OR(H196="",I196=""),"",H196*I196)</f>
        <v/>
      </c>
      <c r="L196" s="8" t="n"/>
      <c r="M196" s="8" t="n"/>
      <c r="O196" s="9">
        <f>IF(OR(B196="",G196="Gagné",G196="Perdu"),"",IF(L196="","Aucune prochaine action",IF(L196&lt;TODAY(),"Action en retard","")))</f>
        <v/>
      </c>
    </row>
    <row r="197">
      <c r="D197" s="9">
        <f>IF(C197="","",IFERROR(INDEX(Entreprises!$B$2:$B$501,MATCH(C197,Entreprises!$A$2:$A$501,0)),"ID inconnu"))</f>
        <v/>
      </c>
      <c r="H197" s="10" t="n"/>
      <c r="I197" s="11">
        <f>IF(G197="","",IFERROR(INDEX(L_Probas,MATCH(G197,L_Etapes,0)),""))</f>
        <v/>
      </c>
      <c r="J197" s="12">
        <f>IF(OR(H197="",I197=""),"",H197*I197)</f>
        <v/>
      </c>
      <c r="L197" s="8" t="n"/>
      <c r="M197" s="8" t="n"/>
      <c r="O197" s="9">
        <f>IF(OR(B197="",G197="Gagné",G197="Perdu"),"",IF(L197="","Aucune prochaine action",IF(L197&lt;TODAY(),"Action en retard","")))</f>
        <v/>
      </c>
    </row>
    <row r="198">
      <c r="D198" s="9">
        <f>IF(C198="","",IFERROR(INDEX(Entreprises!$B$2:$B$501,MATCH(C198,Entreprises!$A$2:$A$501,0)),"ID inconnu"))</f>
        <v/>
      </c>
      <c r="H198" s="10" t="n"/>
      <c r="I198" s="11">
        <f>IF(G198="","",IFERROR(INDEX(L_Probas,MATCH(G198,L_Etapes,0)),""))</f>
        <v/>
      </c>
      <c r="J198" s="12">
        <f>IF(OR(H198="",I198=""),"",H198*I198)</f>
        <v/>
      </c>
      <c r="L198" s="8" t="n"/>
      <c r="M198" s="8" t="n"/>
      <c r="O198" s="9">
        <f>IF(OR(B198="",G198="Gagné",G198="Perdu"),"",IF(L198="","Aucune prochaine action",IF(L198&lt;TODAY(),"Action en retard","")))</f>
        <v/>
      </c>
    </row>
    <row r="199">
      <c r="D199" s="9">
        <f>IF(C199="","",IFERROR(INDEX(Entreprises!$B$2:$B$501,MATCH(C199,Entreprises!$A$2:$A$501,0)),"ID inconnu"))</f>
        <v/>
      </c>
      <c r="H199" s="10" t="n"/>
      <c r="I199" s="11">
        <f>IF(G199="","",IFERROR(INDEX(L_Probas,MATCH(G199,L_Etapes,0)),""))</f>
        <v/>
      </c>
      <c r="J199" s="12">
        <f>IF(OR(H199="",I199=""),"",H199*I199)</f>
        <v/>
      </c>
      <c r="L199" s="8" t="n"/>
      <c r="M199" s="8" t="n"/>
      <c r="O199" s="9">
        <f>IF(OR(B199="",G199="Gagné",G199="Perdu"),"",IF(L199="","Aucune prochaine action",IF(L199&lt;TODAY(),"Action en retard","")))</f>
        <v/>
      </c>
    </row>
    <row r="200">
      <c r="D200" s="9">
        <f>IF(C200="","",IFERROR(INDEX(Entreprises!$B$2:$B$501,MATCH(C200,Entreprises!$A$2:$A$501,0)),"ID inconnu"))</f>
        <v/>
      </c>
      <c r="H200" s="10" t="n"/>
      <c r="I200" s="11">
        <f>IF(G200="","",IFERROR(INDEX(L_Probas,MATCH(G200,L_Etapes,0)),""))</f>
        <v/>
      </c>
      <c r="J200" s="12">
        <f>IF(OR(H200="",I200=""),"",H200*I200)</f>
        <v/>
      </c>
      <c r="L200" s="8" t="n"/>
      <c r="M200" s="8" t="n"/>
      <c r="O200" s="9">
        <f>IF(OR(B200="",G200="Gagné",G200="Perdu"),"",IF(L200="","Aucune prochaine action",IF(L200&lt;TODAY(),"Action en retard","")))</f>
        <v/>
      </c>
    </row>
    <row r="201">
      <c r="D201" s="9">
        <f>IF(C201="","",IFERROR(INDEX(Entreprises!$B$2:$B$501,MATCH(C201,Entreprises!$A$2:$A$501,0)),"ID inconnu"))</f>
        <v/>
      </c>
      <c r="H201" s="10" t="n"/>
      <c r="I201" s="11">
        <f>IF(G201="","",IFERROR(INDEX(L_Probas,MATCH(G201,L_Etapes,0)),""))</f>
        <v/>
      </c>
      <c r="J201" s="12">
        <f>IF(OR(H201="",I201=""),"",H201*I201)</f>
        <v/>
      </c>
      <c r="L201" s="8" t="n"/>
      <c r="M201" s="8" t="n"/>
      <c r="O201" s="9">
        <f>IF(OR(B201="",G201="Gagné",G201="Perdu"),"",IF(L201="","Aucune prochaine action",IF(L201&lt;TODAY(),"Action en retard","")))</f>
        <v/>
      </c>
    </row>
    <row r="202">
      <c r="D202" s="9">
        <f>IF(C202="","",IFERROR(INDEX(Entreprises!$B$2:$B$501,MATCH(C202,Entreprises!$A$2:$A$501,0)),"ID inconnu"))</f>
        <v/>
      </c>
      <c r="H202" s="10" t="n"/>
      <c r="I202" s="11">
        <f>IF(G202="","",IFERROR(INDEX(L_Probas,MATCH(G202,L_Etapes,0)),""))</f>
        <v/>
      </c>
      <c r="J202" s="12">
        <f>IF(OR(H202="",I202=""),"",H202*I202)</f>
        <v/>
      </c>
      <c r="L202" s="8" t="n"/>
      <c r="M202" s="8" t="n"/>
      <c r="O202" s="9">
        <f>IF(OR(B202="",G202="Gagné",G202="Perdu"),"",IF(L202="","Aucune prochaine action",IF(L202&lt;TODAY(),"Action en retard","")))</f>
        <v/>
      </c>
    </row>
    <row r="203">
      <c r="D203" s="9">
        <f>IF(C203="","",IFERROR(INDEX(Entreprises!$B$2:$B$501,MATCH(C203,Entreprises!$A$2:$A$501,0)),"ID inconnu"))</f>
        <v/>
      </c>
      <c r="H203" s="10" t="n"/>
      <c r="I203" s="11">
        <f>IF(G203="","",IFERROR(INDEX(L_Probas,MATCH(G203,L_Etapes,0)),""))</f>
        <v/>
      </c>
      <c r="J203" s="12">
        <f>IF(OR(H203="",I203=""),"",H203*I203)</f>
        <v/>
      </c>
      <c r="L203" s="8" t="n"/>
      <c r="M203" s="8" t="n"/>
      <c r="O203" s="9">
        <f>IF(OR(B203="",G203="Gagné",G203="Perdu"),"",IF(L203="","Aucune prochaine action",IF(L203&lt;TODAY(),"Action en retard","")))</f>
        <v/>
      </c>
    </row>
    <row r="204">
      <c r="D204" s="9">
        <f>IF(C204="","",IFERROR(INDEX(Entreprises!$B$2:$B$501,MATCH(C204,Entreprises!$A$2:$A$501,0)),"ID inconnu"))</f>
        <v/>
      </c>
      <c r="H204" s="10" t="n"/>
      <c r="I204" s="11">
        <f>IF(G204="","",IFERROR(INDEX(L_Probas,MATCH(G204,L_Etapes,0)),""))</f>
        <v/>
      </c>
      <c r="J204" s="12">
        <f>IF(OR(H204="",I204=""),"",H204*I204)</f>
        <v/>
      </c>
      <c r="L204" s="8" t="n"/>
      <c r="M204" s="8" t="n"/>
      <c r="O204" s="9">
        <f>IF(OR(B204="",G204="Gagné",G204="Perdu"),"",IF(L204="","Aucune prochaine action",IF(L204&lt;TODAY(),"Action en retard","")))</f>
        <v/>
      </c>
    </row>
    <row r="205">
      <c r="D205" s="9">
        <f>IF(C205="","",IFERROR(INDEX(Entreprises!$B$2:$B$501,MATCH(C205,Entreprises!$A$2:$A$501,0)),"ID inconnu"))</f>
        <v/>
      </c>
      <c r="H205" s="10" t="n"/>
      <c r="I205" s="11">
        <f>IF(G205="","",IFERROR(INDEX(L_Probas,MATCH(G205,L_Etapes,0)),""))</f>
        <v/>
      </c>
      <c r="J205" s="12">
        <f>IF(OR(H205="",I205=""),"",H205*I205)</f>
        <v/>
      </c>
      <c r="L205" s="8" t="n"/>
      <c r="M205" s="8" t="n"/>
      <c r="O205" s="9">
        <f>IF(OR(B205="",G205="Gagné",G205="Perdu"),"",IF(L205="","Aucune prochaine action",IF(L205&lt;TODAY(),"Action en retard","")))</f>
        <v/>
      </c>
    </row>
    <row r="206">
      <c r="D206" s="9">
        <f>IF(C206="","",IFERROR(INDEX(Entreprises!$B$2:$B$501,MATCH(C206,Entreprises!$A$2:$A$501,0)),"ID inconnu"))</f>
        <v/>
      </c>
      <c r="H206" s="10" t="n"/>
      <c r="I206" s="11">
        <f>IF(G206="","",IFERROR(INDEX(L_Probas,MATCH(G206,L_Etapes,0)),""))</f>
        <v/>
      </c>
      <c r="J206" s="12">
        <f>IF(OR(H206="",I206=""),"",H206*I206)</f>
        <v/>
      </c>
      <c r="L206" s="8" t="n"/>
      <c r="M206" s="8" t="n"/>
      <c r="O206" s="9">
        <f>IF(OR(B206="",G206="Gagné",G206="Perdu"),"",IF(L206="","Aucune prochaine action",IF(L206&lt;TODAY(),"Action en retard","")))</f>
        <v/>
      </c>
    </row>
    <row r="207">
      <c r="D207" s="9">
        <f>IF(C207="","",IFERROR(INDEX(Entreprises!$B$2:$B$501,MATCH(C207,Entreprises!$A$2:$A$501,0)),"ID inconnu"))</f>
        <v/>
      </c>
      <c r="H207" s="10" t="n"/>
      <c r="I207" s="11">
        <f>IF(G207="","",IFERROR(INDEX(L_Probas,MATCH(G207,L_Etapes,0)),""))</f>
        <v/>
      </c>
      <c r="J207" s="12">
        <f>IF(OR(H207="",I207=""),"",H207*I207)</f>
        <v/>
      </c>
      <c r="L207" s="8" t="n"/>
      <c r="M207" s="8" t="n"/>
      <c r="O207" s="9">
        <f>IF(OR(B207="",G207="Gagné",G207="Perdu"),"",IF(L207="","Aucune prochaine action",IF(L207&lt;TODAY(),"Action en retard","")))</f>
        <v/>
      </c>
    </row>
    <row r="208">
      <c r="D208" s="9">
        <f>IF(C208="","",IFERROR(INDEX(Entreprises!$B$2:$B$501,MATCH(C208,Entreprises!$A$2:$A$501,0)),"ID inconnu"))</f>
        <v/>
      </c>
      <c r="H208" s="10" t="n"/>
      <c r="I208" s="11">
        <f>IF(G208="","",IFERROR(INDEX(L_Probas,MATCH(G208,L_Etapes,0)),""))</f>
        <v/>
      </c>
      <c r="J208" s="12">
        <f>IF(OR(H208="",I208=""),"",H208*I208)</f>
        <v/>
      </c>
      <c r="L208" s="8" t="n"/>
      <c r="M208" s="8" t="n"/>
      <c r="O208" s="9">
        <f>IF(OR(B208="",G208="Gagné",G208="Perdu"),"",IF(L208="","Aucune prochaine action",IF(L208&lt;TODAY(),"Action en retard","")))</f>
        <v/>
      </c>
    </row>
    <row r="209">
      <c r="D209" s="9">
        <f>IF(C209="","",IFERROR(INDEX(Entreprises!$B$2:$B$501,MATCH(C209,Entreprises!$A$2:$A$501,0)),"ID inconnu"))</f>
        <v/>
      </c>
      <c r="H209" s="10" t="n"/>
      <c r="I209" s="11">
        <f>IF(G209="","",IFERROR(INDEX(L_Probas,MATCH(G209,L_Etapes,0)),""))</f>
        <v/>
      </c>
      <c r="J209" s="12">
        <f>IF(OR(H209="",I209=""),"",H209*I209)</f>
        <v/>
      </c>
      <c r="L209" s="8" t="n"/>
      <c r="M209" s="8" t="n"/>
      <c r="O209" s="9">
        <f>IF(OR(B209="",G209="Gagné",G209="Perdu"),"",IF(L209="","Aucune prochaine action",IF(L209&lt;TODAY(),"Action en retard","")))</f>
        <v/>
      </c>
    </row>
    <row r="210">
      <c r="D210" s="9">
        <f>IF(C210="","",IFERROR(INDEX(Entreprises!$B$2:$B$501,MATCH(C210,Entreprises!$A$2:$A$501,0)),"ID inconnu"))</f>
        <v/>
      </c>
      <c r="H210" s="10" t="n"/>
      <c r="I210" s="11">
        <f>IF(G210="","",IFERROR(INDEX(L_Probas,MATCH(G210,L_Etapes,0)),""))</f>
        <v/>
      </c>
      <c r="J210" s="12">
        <f>IF(OR(H210="",I210=""),"",H210*I210)</f>
        <v/>
      </c>
      <c r="L210" s="8" t="n"/>
      <c r="M210" s="8" t="n"/>
      <c r="O210" s="9">
        <f>IF(OR(B210="",G210="Gagné",G210="Perdu"),"",IF(L210="","Aucune prochaine action",IF(L210&lt;TODAY(),"Action en retard","")))</f>
        <v/>
      </c>
    </row>
    <row r="211">
      <c r="D211" s="9">
        <f>IF(C211="","",IFERROR(INDEX(Entreprises!$B$2:$B$501,MATCH(C211,Entreprises!$A$2:$A$501,0)),"ID inconnu"))</f>
        <v/>
      </c>
      <c r="H211" s="10" t="n"/>
      <c r="I211" s="11">
        <f>IF(G211="","",IFERROR(INDEX(L_Probas,MATCH(G211,L_Etapes,0)),""))</f>
        <v/>
      </c>
      <c r="J211" s="12">
        <f>IF(OR(H211="",I211=""),"",H211*I211)</f>
        <v/>
      </c>
      <c r="L211" s="8" t="n"/>
      <c r="M211" s="8" t="n"/>
      <c r="O211" s="9">
        <f>IF(OR(B211="",G211="Gagné",G211="Perdu"),"",IF(L211="","Aucune prochaine action",IF(L211&lt;TODAY(),"Action en retard","")))</f>
        <v/>
      </c>
    </row>
    <row r="212">
      <c r="D212" s="9">
        <f>IF(C212="","",IFERROR(INDEX(Entreprises!$B$2:$B$501,MATCH(C212,Entreprises!$A$2:$A$501,0)),"ID inconnu"))</f>
        <v/>
      </c>
      <c r="H212" s="10" t="n"/>
      <c r="I212" s="11">
        <f>IF(G212="","",IFERROR(INDEX(L_Probas,MATCH(G212,L_Etapes,0)),""))</f>
        <v/>
      </c>
      <c r="J212" s="12">
        <f>IF(OR(H212="",I212=""),"",H212*I212)</f>
        <v/>
      </c>
      <c r="L212" s="8" t="n"/>
      <c r="M212" s="8" t="n"/>
      <c r="O212" s="9">
        <f>IF(OR(B212="",G212="Gagné",G212="Perdu"),"",IF(L212="","Aucune prochaine action",IF(L212&lt;TODAY(),"Action en retard","")))</f>
        <v/>
      </c>
    </row>
    <row r="213">
      <c r="D213" s="9">
        <f>IF(C213="","",IFERROR(INDEX(Entreprises!$B$2:$B$501,MATCH(C213,Entreprises!$A$2:$A$501,0)),"ID inconnu"))</f>
        <v/>
      </c>
      <c r="H213" s="10" t="n"/>
      <c r="I213" s="11">
        <f>IF(G213="","",IFERROR(INDEX(L_Probas,MATCH(G213,L_Etapes,0)),""))</f>
        <v/>
      </c>
      <c r="J213" s="12">
        <f>IF(OR(H213="",I213=""),"",H213*I213)</f>
        <v/>
      </c>
      <c r="L213" s="8" t="n"/>
      <c r="M213" s="8" t="n"/>
      <c r="O213" s="9">
        <f>IF(OR(B213="",G213="Gagné",G213="Perdu"),"",IF(L213="","Aucune prochaine action",IF(L213&lt;TODAY(),"Action en retard","")))</f>
        <v/>
      </c>
    </row>
    <row r="214">
      <c r="D214" s="9">
        <f>IF(C214="","",IFERROR(INDEX(Entreprises!$B$2:$B$501,MATCH(C214,Entreprises!$A$2:$A$501,0)),"ID inconnu"))</f>
        <v/>
      </c>
      <c r="H214" s="10" t="n"/>
      <c r="I214" s="11">
        <f>IF(G214="","",IFERROR(INDEX(L_Probas,MATCH(G214,L_Etapes,0)),""))</f>
        <v/>
      </c>
      <c r="J214" s="12">
        <f>IF(OR(H214="",I214=""),"",H214*I214)</f>
        <v/>
      </c>
      <c r="L214" s="8" t="n"/>
      <c r="M214" s="8" t="n"/>
      <c r="O214" s="9">
        <f>IF(OR(B214="",G214="Gagné",G214="Perdu"),"",IF(L214="","Aucune prochaine action",IF(L214&lt;TODAY(),"Action en retard","")))</f>
        <v/>
      </c>
    </row>
    <row r="215">
      <c r="D215" s="9">
        <f>IF(C215="","",IFERROR(INDEX(Entreprises!$B$2:$B$501,MATCH(C215,Entreprises!$A$2:$A$501,0)),"ID inconnu"))</f>
        <v/>
      </c>
      <c r="H215" s="10" t="n"/>
      <c r="I215" s="11">
        <f>IF(G215="","",IFERROR(INDEX(L_Probas,MATCH(G215,L_Etapes,0)),""))</f>
        <v/>
      </c>
      <c r="J215" s="12">
        <f>IF(OR(H215="",I215=""),"",H215*I215)</f>
        <v/>
      </c>
      <c r="L215" s="8" t="n"/>
      <c r="M215" s="8" t="n"/>
      <c r="O215" s="9">
        <f>IF(OR(B215="",G215="Gagné",G215="Perdu"),"",IF(L215="","Aucune prochaine action",IF(L215&lt;TODAY(),"Action en retard","")))</f>
        <v/>
      </c>
    </row>
    <row r="216">
      <c r="D216" s="9">
        <f>IF(C216="","",IFERROR(INDEX(Entreprises!$B$2:$B$501,MATCH(C216,Entreprises!$A$2:$A$501,0)),"ID inconnu"))</f>
        <v/>
      </c>
      <c r="H216" s="10" t="n"/>
      <c r="I216" s="11">
        <f>IF(G216="","",IFERROR(INDEX(L_Probas,MATCH(G216,L_Etapes,0)),""))</f>
        <v/>
      </c>
      <c r="J216" s="12">
        <f>IF(OR(H216="",I216=""),"",H216*I216)</f>
        <v/>
      </c>
      <c r="L216" s="8" t="n"/>
      <c r="M216" s="8" t="n"/>
      <c r="O216" s="9">
        <f>IF(OR(B216="",G216="Gagné",G216="Perdu"),"",IF(L216="","Aucune prochaine action",IF(L216&lt;TODAY(),"Action en retard","")))</f>
        <v/>
      </c>
    </row>
    <row r="217">
      <c r="D217" s="9">
        <f>IF(C217="","",IFERROR(INDEX(Entreprises!$B$2:$B$501,MATCH(C217,Entreprises!$A$2:$A$501,0)),"ID inconnu"))</f>
        <v/>
      </c>
      <c r="H217" s="10" t="n"/>
      <c r="I217" s="11">
        <f>IF(G217="","",IFERROR(INDEX(L_Probas,MATCH(G217,L_Etapes,0)),""))</f>
        <v/>
      </c>
      <c r="J217" s="12">
        <f>IF(OR(H217="",I217=""),"",H217*I217)</f>
        <v/>
      </c>
      <c r="L217" s="8" t="n"/>
      <c r="M217" s="8" t="n"/>
      <c r="O217" s="9">
        <f>IF(OR(B217="",G217="Gagné",G217="Perdu"),"",IF(L217="","Aucune prochaine action",IF(L217&lt;TODAY(),"Action en retard","")))</f>
        <v/>
      </c>
    </row>
    <row r="218">
      <c r="D218" s="9">
        <f>IF(C218="","",IFERROR(INDEX(Entreprises!$B$2:$B$501,MATCH(C218,Entreprises!$A$2:$A$501,0)),"ID inconnu"))</f>
        <v/>
      </c>
      <c r="H218" s="10" t="n"/>
      <c r="I218" s="11">
        <f>IF(G218="","",IFERROR(INDEX(L_Probas,MATCH(G218,L_Etapes,0)),""))</f>
        <v/>
      </c>
      <c r="J218" s="12">
        <f>IF(OR(H218="",I218=""),"",H218*I218)</f>
        <v/>
      </c>
      <c r="L218" s="8" t="n"/>
      <c r="M218" s="8" t="n"/>
      <c r="O218" s="9">
        <f>IF(OR(B218="",G218="Gagné",G218="Perdu"),"",IF(L218="","Aucune prochaine action",IF(L218&lt;TODAY(),"Action en retard","")))</f>
        <v/>
      </c>
    </row>
    <row r="219">
      <c r="D219" s="9">
        <f>IF(C219="","",IFERROR(INDEX(Entreprises!$B$2:$B$501,MATCH(C219,Entreprises!$A$2:$A$501,0)),"ID inconnu"))</f>
        <v/>
      </c>
      <c r="H219" s="10" t="n"/>
      <c r="I219" s="11">
        <f>IF(G219="","",IFERROR(INDEX(L_Probas,MATCH(G219,L_Etapes,0)),""))</f>
        <v/>
      </c>
      <c r="J219" s="12">
        <f>IF(OR(H219="",I219=""),"",H219*I219)</f>
        <v/>
      </c>
      <c r="L219" s="8" t="n"/>
      <c r="M219" s="8" t="n"/>
      <c r="O219" s="9">
        <f>IF(OR(B219="",G219="Gagné",G219="Perdu"),"",IF(L219="","Aucune prochaine action",IF(L219&lt;TODAY(),"Action en retard","")))</f>
        <v/>
      </c>
    </row>
    <row r="220">
      <c r="D220" s="9">
        <f>IF(C220="","",IFERROR(INDEX(Entreprises!$B$2:$B$501,MATCH(C220,Entreprises!$A$2:$A$501,0)),"ID inconnu"))</f>
        <v/>
      </c>
      <c r="H220" s="10" t="n"/>
      <c r="I220" s="11">
        <f>IF(G220="","",IFERROR(INDEX(L_Probas,MATCH(G220,L_Etapes,0)),""))</f>
        <v/>
      </c>
      <c r="J220" s="12">
        <f>IF(OR(H220="",I220=""),"",H220*I220)</f>
        <v/>
      </c>
      <c r="L220" s="8" t="n"/>
      <c r="M220" s="8" t="n"/>
      <c r="O220" s="9">
        <f>IF(OR(B220="",G220="Gagné",G220="Perdu"),"",IF(L220="","Aucune prochaine action",IF(L220&lt;TODAY(),"Action en retard","")))</f>
        <v/>
      </c>
    </row>
    <row r="221">
      <c r="D221" s="9">
        <f>IF(C221="","",IFERROR(INDEX(Entreprises!$B$2:$B$501,MATCH(C221,Entreprises!$A$2:$A$501,0)),"ID inconnu"))</f>
        <v/>
      </c>
      <c r="H221" s="10" t="n"/>
      <c r="I221" s="11">
        <f>IF(G221="","",IFERROR(INDEX(L_Probas,MATCH(G221,L_Etapes,0)),""))</f>
        <v/>
      </c>
      <c r="J221" s="12">
        <f>IF(OR(H221="",I221=""),"",H221*I221)</f>
        <v/>
      </c>
      <c r="L221" s="8" t="n"/>
      <c r="M221" s="8" t="n"/>
      <c r="O221" s="9">
        <f>IF(OR(B221="",G221="Gagné",G221="Perdu"),"",IF(L221="","Aucune prochaine action",IF(L221&lt;TODAY(),"Action en retard","")))</f>
        <v/>
      </c>
    </row>
    <row r="222">
      <c r="D222" s="9">
        <f>IF(C222="","",IFERROR(INDEX(Entreprises!$B$2:$B$501,MATCH(C222,Entreprises!$A$2:$A$501,0)),"ID inconnu"))</f>
        <v/>
      </c>
      <c r="H222" s="10" t="n"/>
      <c r="I222" s="11">
        <f>IF(G222="","",IFERROR(INDEX(L_Probas,MATCH(G222,L_Etapes,0)),""))</f>
        <v/>
      </c>
      <c r="J222" s="12">
        <f>IF(OR(H222="",I222=""),"",H222*I222)</f>
        <v/>
      </c>
      <c r="L222" s="8" t="n"/>
      <c r="M222" s="8" t="n"/>
      <c r="O222" s="9">
        <f>IF(OR(B222="",G222="Gagné",G222="Perdu"),"",IF(L222="","Aucune prochaine action",IF(L222&lt;TODAY(),"Action en retard","")))</f>
        <v/>
      </c>
    </row>
    <row r="223">
      <c r="D223" s="9">
        <f>IF(C223="","",IFERROR(INDEX(Entreprises!$B$2:$B$501,MATCH(C223,Entreprises!$A$2:$A$501,0)),"ID inconnu"))</f>
        <v/>
      </c>
      <c r="H223" s="10" t="n"/>
      <c r="I223" s="11">
        <f>IF(G223="","",IFERROR(INDEX(L_Probas,MATCH(G223,L_Etapes,0)),""))</f>
        <v/>
      </c>
      <c r="J223" s="12">
        <f>IF(OR(H223="",I223=""),"",H223*I223)</f>
        <v/>
      </c>
      <c r="L223" s="8" t="n"/>
      <c r="M223" s="8" t="n"/>
      <c r="O223" s="9">
        <f>IF(OR(B223="",G223="Gagné",G223="Perdu"),"",IF(L223="","Aucune prochaine action",IF(L223&lt;TODAY(),"Action en retard","")))</f>
        <v/>
      </c>
    </row>
    <row r="224">
      <c r="D224" s="9">
        <f>IF(C224="","",IFERROR(INDEX(Entreprises!$B$2:$B$501,MATCH(C224,Entreprises!$A$2:$A$501,0)),"ID inconnu"))</f>
        <v/>
      </c>
      <c r="H224" s="10" t="n"/>
      <c r="I224" s="11">
        <f>IF(G224="","",IFERROR(INDEX(L_Probas,MATCH(G224,L_Etapes,0)),""))</f>
        <v/>
      </c>
      <c r="J224" s="12">
        <f>IF(OR(H224="",I224=""),"",H224*I224)</f>
        <v/>
      </c>
      <c r="L224" s="8" t="n"/>
      <c r="M224" s="8" t="n"/>
      <c r="O224" s="9">
        <f>IF(OR(B224="",G224="Gagné",G224="Perdu"),"",IF(L224="","Aucune prochaine action",IF(L224&lt;TODAY(),"Action en retard","")))</f>
        <v/>
      </c>
    </row>
    <row r="225">
      <c r="D225" s="9">
        <f>IF(C225="","",IFERROR(INDEX(Entreprises!$B$2:$B$501,MATCH(C225,Entreprises!$A$2:$A$501,0)),"ID inconnu"))</f>
        <v/>
      </c>
      <c r="H225" s="10" t="n"/>
      <c r="I225" s="11">
        <f>IF(G225="","",IFERROR(INDEX(L_Probas,MATCH(G225,L_Etapes,0)),""))</f>
        <v/>
      </c>
      <c r="J225" s="12">
        <f>IF(OR(H225="",I225=""),"",H225*I225)</f>
        <v/>
      </c>
      <c r="L225" s="8" t="n"/>
      <c r="M225" s="8" t="n"/>
      <c r="O225" s="9">
        <f>IF(OR(B225="",G225="Gagné",G225="Perdu"),"",IF(L225="","Aucune prochaine action",IF(L225&lt;TODAY(),"Action en retard","")))</f>
        <v/>
      </c>
    </row>
    <row r="226">
      <c r="D226" s="9">
        <f>IF(C226="","",IFERROR(INDEX(Entreprises!$B$2:$B$501,MATCH(C226,Entreprises!$A$2:$A$501,0)),"ID inconnu"))</f>
        <v/>
      </c>
      <c r="H226" s="10" t="n"/>
      <c r="I226" s="11">
        <f>IF(G226="","",IFERROR(INDEX(L_Probas,MATCH(G226,L_Etapes,0)),""))</f>
        <v/>
      </c>
      <c r="J226" s="12">
        <f>IF(OR(H226="",I226=""),"",H226*I226)</f>
        <v/>
      </c>
      <c r="L226" s="8" t="n"/>
      <c r="M226" s="8" t="n"/>
      <c r="O226" s="9">
        <f>IF(OR(B226="",G226="Gagné",G226="Perdu"),"",IF(L226="","Aucune prochaine action",IF(L226&lt;TODAY(),"Action en retard","")))</f>
        <v/>
      </c>
    </row>
    <row r="227">
      <c r="D227" s="9">
        <f>IF(C227="","",IFERROR(INDEX(Entreprises!$B$2:$B$501,MATCH(C227,Entreprises!$A$2:$A$501,0)),"ID inconnu"))</f>
        <v/>
      </c>
      <c r="H227" s="10" t="n"/>
      <c r="I227" s="11">
        <f>IF(G227="","",IFERROR(INDEX(L_Probas,MATCH(G227,L_Etapes,0)),""))</f>
        <v/>
      </c>
      <c r="J227" s="12">
        <f>IF(OR(H227="",I227=""),"",H227*I227)</f>
        <v/>
      </c>
      <c r="L227" s="8" t="n"/>
      <c r="M227" s="8" t="n"/>
      <c r="O227" s="9">
        <f>IF(OR(B227="",G227="Gagné",G227="Perdu"),"",IF(L227="","Aucune prochaine action",IF(L227&lt;TODAY(),"Action en retard","")))</f>
        <v/>
      </c>
    </row>
    <row r="228">
      <c r="D228" s="9">
        <f>IF(C228="","",IFERROR(INDEX(Entreprises!$B$2:$B$501,MATCH(C228,Entreprises!$A$2:$A$501,0)),"ID inconnu"))</f>
        <v/>
      </c>
      <c r="H228" s="10" t="n"/>
      <c r="I228" s="11">
        <f>IF(G228="","",IFERROR(INDEX(L_Probas,MATCH(G228,L_Etapes,0)),""))</f>
        <v/>
      </c>
      <c r="J228" s="12">
        <f>IF(OR(H228="",I228=""),"",H228*I228)</f>
        <v/>
      </c>
      <c r="L228" s="8" t="n"/>
      <c r="M228" s="8" t="n"/>
      <c r="O228" s="9">
        <f>IF(OR(B228="",G228="Gagné",G228="Perdu"),"",IF(L228="","Aucune prochaine action",IF(L228&lt;TODAY(),"Action en retard","")))</f>
        <v/>
      </c>
    </row>
    <row r="229">
      <c r="D229" s="9">
        <f>IF(C229="","",IFERROR(INDEX(Entreprises!$B$2:$B$501,MATCH(C229,Entreprises!$A$2:$A$501,0)),"ID inconnu"))</f>
        <v/>
      </c>
      <c r="H229" s="10" t="n"/>
      <c r="I229" s="11">
        <f>IF(G229="","",IFERROR(INDEX(L_Probas,MATCH(G229,L_Etapes,0)),""))</f>
        <v/>
      </c>
      <c r="J229" s="12">
        <f>IF(OR(H229="",I229=""),"",H229*I229)</f>
        <v/>
      </c>
      <c r="L229" s="8" t="n"/>
      <c r="M229" s="8" t="n"/>
      <c r="O229" s="9">
        <f>IF(OR(B229="",G229="Gagné",G229="Perdu"),"",IF(L229="","Aucune prochaine action",IF(L229&lt;TODAY(),"Action en retard","")))</f>
        <v/>
      </c>
    </row>
    <row r="230">
      <c r="D230" s="9">
        <f>IF(C230="","",IFERROR(INDEX(Entreprises!$B$2:$B$501,MATCH(C230,Entreprises!$A$2:$A$501,0)),"ID inconnu"))</f>
        <v/>
      </c>
      <c r="H230" s="10" t="n"/>
      <c r="I230" s="11">
        <f>IF(G230="","",IFERROR(INDEX(L_Probas,MATCH(G230,L_Etapes,0)),""))</f>
        <v/>
      </c>
      <c r="J230" s="12">
        <f>IF(OR(H230="",I230=""),"",H230*I230)</f>
        <v/>
      </c>
      <c r="L230" s="8" t="n"/>
      <c r="M230" s="8" t="n"/>
      <c r="O230" s="9">
        <f>IF(OR(B230="",G230="Gagné",G230="Perdu"),"",IF(L230="","Aucune prochaine action",IF(L230&lt;TODAY(),"Action en retard","")))</f>
        <v/>
      </c>
    </row>
    <row r="231">
      <c r="D231" s="9">
        <f>IF(C231="","",IFERROR(INDEX(Entreprises!$B$2:$B$501,MATCH(C231,Entreprises!$A$2:$A$501,0)),"ID inconnu"))</f>
        <v/>
      </c>
      <c r="H231" s="10" t="n"/>
      <c r="I231" s="11">
        <f>IF(G231="","",IFERROR(INDEX(L_Probas,MATCH(G231,L_Etapes,0)),""))</f>
        <v/>
      </c>
      <c r="J231" s="12">
        <f>IF(OR(H231="",I231=""),"",H231*I231)</f>
        <v/>
      </c>
      <c r="L231" s="8" t="n"/>
      <c r="M231" s="8" t="n"/>
      <c r="O231" s="9">
        <f>IF(OR(B231="",G231="Gagné",G231="Perdu"),"",IF(L231="","Aucune prochaine action",IF(L231&lt;TODAY(),"Action en retard","")))</f>
        <v/>
      </c>
    </row>
    <row r="232">
      <c r="D232" s="9">
        <f>IF(C232="","",IFERROR(INDEX(Entreprises!$B$2:$B$501,MATCH(C232,Entreprises!$A$2:$A$501,0)),"ID inconnu"))</f>
        <v/>
      </c>
      <c r="H232" s="10" t="n"/>
      <c r="I232" s="11">
        <f>IF(G232="","",IFERROR(INDEX(L_Probas,MATCH(G232,L_Etapes,0)),""))</f>
        <v/>
      </c>
      <c r="J232" s="12">
        <f>IF(OR(H232="",I232=""),"",H232*I232)</f>
        <v/>
      </c>
      <c r="L232" s="8" t="n"/>
      <c r="M232" s="8" t="n"/>
      <c r="O232" s="9">
        <f>IF(OR(B232="",G232="Gagné",G232="Perdu"),"",IF(L232="","Aucune prochaine action",IF(L232&lt;TODAY(),"Action en retard","")))</f>
        <v/>
      </c>
    </row>
    <row r="233">
      <c r="D233" s="9">
        <f>IF(C233="","",IFERROR(INDEX(Entreprises!$B$2:$B$501,MATCH(C233,Entreprises!$A$2:$A$501,0)),"ID inconnu"))</f>
        <v/>
      </c>
      <c r="H233" s="10" t="n"/>
      <c r="I233" s="11">
        <f>IF(G233="","",IFERROR(INDEX(L_Probas,MATCH(G233,L_Etapes,0)),""))</f>
        <v/>
      </c>
      <c r="J233" s="12">
        <f>IF(OR(H233="",I233=""),"",H233*I233)</f>
        <v/>
      </c>
      <c r="L233" s="8" t="n"/>
      <c r="M233" s="8" t="n"/>
      <c r="O233" s="9">
        <f>IF(OR(B233="",G233="Gagné",G233="Perdu"),"",IF(L233="","Aucune prochaine action",IF(L233&lt;TODAY(),"Action en retard","")))</f>
        <v/>
      </c>
    </row>
    <row r="234">
      <c r="D234" s="9">
        <f>IF(C234="","",IFERROR(INDEX(Entreprises!$B$2:$B$501,MATCH(C234,Entreprises!$A$2:$A$501,0)),"ID inconnu"))</f>
        <v/>
      </c>
      <c r="H234" s="10" t="n"/>
      <c r="I234" s="11">
        <f>IF(G234="","",IFERROR(INDEX(L_Probas,MATCH(G234,L_Etapes,0)),""))</f>
        <v/>
      </c>
      <c r="J234" s="12">
        <f>IF(OR(H234="",I234=""),"",H234*I234)</f>
        <v/>
      </c>
      <c r="L234" s="8" t="n"/>
      <c r="M234" s="8" t="n"/>
      <c r="O234" s="9">
        <f>IF(OR(B234="",G234="Gagné",G234="Perdu"),"",IF(L234="","Aucune prochaine action",IF(L234&lt;TODAY(),"Action en retard","")))</f>
        <v/>
      </c>
    </row>
    <row r="235">
      <c r="D235" s="9">
        <f>IF(C235="","",IFERROR(INDEX(Entreprises!$B$2:$B$501,MATCH(C235,Entreprises!$A$2:$A$501,0)),"ID inconnu"))</f>
        <v/>
      </c>
      <c r="H235" s="10" t="n"/>
      <c r="I235" s="11">
        <f>IF(G235="","",IFERROR(INDEX(L_Probas,MATCH(G235,L_Etapes,0)),""))</f>
        <v/>
      </c>
      <c r="J235" s="12">
        <f>IF(OR(H235="",I235=""),"",H235*I235)</f>
        <v/>
      </c>
      <c r="L235" s="8" t="n"/>
      <c r="M235" s="8" t="n"/>
      <c r="O235" s="9">
        <f>IF(OR(B235="",G235="Gagné",G235="Perdu"),"",IF(L235="","Aucune prochaine action",IF(L235&lt;TODAY(),"Action en retard","")))</f>
        <v/>
      </c>
    </row>
    <row r="236">
      <c r="D236" s="9">
        <f>IF(C236="","",IFERROR(INDEX(Entreprises!$B$2:$B$501,MATCH(C236,Entreprises!$A$2:$A$501,0)),"ID inconnu"))</f>
        <v/>
      </c>
      <c r="H236" s="10" t="n"/>
      <c r="I236" s="11">
        <f>IF(G236="","",IFERROR(INDEX(L_Probas,MATCH(G236,L_Etapes,0)),""))</f>
        <v/>
      </c>
      <c r="J236" s="12">
        <f>IF(OR(H236="",I236=""),"",H236*I236)</f>
        <v/>
      </c>
      <c r="L236" s="8" t="n"/>
      <c r="M236" s="8" t="n"/>
      <c r="O236" s="9">
        <f>IF(OR(B236="",G236="Gagné",G236="Perdu"),"",IF(L236="","Aucune prochaine action",IF(L236&lt;TODAY(),"Action en retard","")))</f>
        <v/>
      </c>
    </row>
    <row r="237">
      <c r="D237" s="9">
        <f>IF(C237="","",IFERROR(INDEX(Entreprises!$B$2:$B$501,MATCH(C237,Entreprises!$A$2:$A$501,0)),"ID inconnu"))</f>
        <v/>
      </c>
      <c r="H237" s="10" t="n"/>
      <c r="I237" s="11">
        <f>IF(G237="","",IFERROR(INDEX(L_Probas,MATCH(G237,L_Etapes,0)),""))</f>
        <v/>
      </c>
      <c r="J237" s="12">
        <f>IF(OR(H237="",I237=""),"",H237*I237)</f>
        <v/>
      </c>
      <c r="L237" s="8" t="n"/>
      <c r="M237" s="8" t="n"/>
      <c r="O237" s="9">
        <f>IF(OR(B237="",G237="Gagné",G237="Perdu"),"",IF(L237="","Aucune prochaine action",IF(L237&lt;TODAY(),"Action en retard","")))</f>
        <v/>
      </c>
    </row>
    <row r="238">
      <c r="D238" s="9">
        <f>IF(C238="","",IFERROR(INDEX(Entreprises!$B$2:$B$501,MATCH(C238,Entreprises!$A$2:$A$501,0)),"ID inconnu"))</f>
        <v/>
      </c>
      <c r="H238" s="10" t="n"/>
      <c r="I238" s="11">
        <f>IF(G238="","",IFERROR(INDEX(L_Probas,MATCH(G238,L_Etapes,0)),""))</f>
        <v/>
      </c>
      <c r="J238" s="12">
        <f>IF(OR(H238="",I238=""),"",H238*I238)</f>
        <v/>
      </c>
      <c r="L238" s="8" t="n"/>
      <c r="M238" s="8" t="n"/>
      <c r="O238" s="9">
        <f>IF(OR(B238="",G238="Gagné",G238="Perdu"),"",IF(L238="","Aucune prochaine action",IF(L238&lt;TODAY(),"Action en retard","")))</f>
        <v/>
      </c>
    </row>
    <row r="239">
      <c r="D239" s="9">
        <f>IF(C239="","",IFERROR(INDEX(Entreprises!$B$2:$B$501,MATCH(C239,Entreprises!$A$2:$A$501,0)),"ID inconnu"))</f>
        <v/>
      </c>
      <c r="H239" s="10" t="n"/>
      <c r="I239" s="11">
        <f>IF(G239="","",IFERROR(INDEX(L_Probas,MATCH(G239,L_Etapes,0)),""))</f>
        <v/>
      </c>
      <c r="J239" s="12">
        <f>IF(OR(H239="",I239=""),"",H239*I239)</f>
        <v/>
      </c>
      <c r="L239" s="8" t="n"/>
      <c r="M239" s="8" t="n"/>
      <c r="O239" s="9">
        <f>IF(OR(B239="",G239="Gagné",G239="Perdu"),"",IF(L239="","Aucune prochaine action",IF(L239&lt;TODAY(),"Action en retard","")))</f>
        <v/>
      </c>
    </row>
    <row r="240">
      <c r="D240" s="9">
        <f>IF(C240="","",IFERROR(INDEX(Entreprises!$B$2:$B$501,MATCH(C240,Entreprises!$A$2:$A$501,0)),"ID inconnu"))</f>
        <v/>
      </c>
      <c r="H240" s="10" t="n"/>
      <c r="I240" s="11">
        <f>IF(G240="","",IFERROR(INDEX(L_Probas,MATCH(G240,L_Etapes,0)),""))</f>
        <v/>
      </c>
      <c r="J240" s="12">
        <f>IF(OR(H240="",I240=""),"",H240*I240)</f>
        <v/>
      </c>
      <c r="L240" s="8" t="n"/>
      <c r="M240" s="8" t="n"/>
      <c r="O240" s="9">
        <f>IF(OR(B240="",G240="Gagné",G240="Perdu"),"",IF(L240="","Aucune prochaine action",IF(L240&lt;TODAY(),"Action en retard","")))</f>
        <v/>
      </c>
    </row>
    <row r="241">
      <c r="D241" s="9">
        <f>IF(C241="","",IFERROR(INDEX(Entreprises!$B$2:$B$501,MATCH(C241,Entreprises!$A$2:$A$501,0)),"ID inconnu"))</f>
        <v/>
      </c>
      <c r="H241" s="10" t="n"/>
      <c r="I241" s="11">
        <f>IF(G241="","",IFERROR(INDEX(L_Probas,MATCH(G241,L_Etapes,0)),""))</f>
        <v/>
      </c>
      <c r="J241" s="12">
        <f>IF(OR(H241="",I241=""),"",H241*I241)</f>
        <v/>
      </c>
      <c r="L241" s="8" t="n"/>
      <c r="M241" s="8" t="n"/>
      <c r="O241" s="9">
        <f>IF(OR(B241="",G241="Gagné",G241="Perdu"),"",IF(L241="","Aucune prochaine action",IF(L241&lt;TODAY(),"Action en retard","")))</f>
        <v/>
      </c>
    </row>
    <row r="242">
      <c r="D242" s="9">
        <f>IF(C242="","",IFERROR(INDEX(Entreprises!$B$2:$B$501,MATCH(C242,Entreprises!$A$2:$A$501,0)),"ID inconnu"))</f>
        <v/>
      </c>
      <c r="H242" s="10" t="n"/>
      <c r="I242" s="11">
        <f>IF(G242="","",IFERROR(INDEX(L_Probas,MATCH(G242,L_Etapes,0)),""))</f>
        <v/>
      </c>
      <c r="J242" s="12">
        <f>IF(OR(H242="",I242=""),"",H242*I242)</f>
        <v/>
      </c>
      <c r="L242" s="8" t="n"/>
      <c r="M242" s="8" t="n"/>
      <c r="O242" s="9">
        <f>IF(OR(B242="",G242="Gagné",G242="Perdu"),"",IF(L242="","Aucune prochaine action",IF(L242&lt;TODAY(),"Action en retard","")))</f>
        <v/>
      </c>
    </row>
    <row r="243">
      <c r="D243" s="9">
        <f>IF(C243="","",IFERROR(INDEX(Entreprises!$B$2:$B$501,MATCH(C243,Entreprises!$A$2:$A$501,0)),"ID inconnu"))</f>
        <v/>
      </c>
      <c r="H243" s="10" t="n"/>
      <c r="I243" s="11">
        <f>IF(G243="","",IFERROR(INDEX(L_Probas,MATCH(G243,L_Etapes,0)),""))</f>
        <v/>
      </c>
      <c r="J243" s="12">
        <f>IF(OR(H243="",I243=""),"",H243*I243)</f>
        <v/>
      </c>
      <c r="L243" s="8" t="n"/>
      <c r="M243" s="8" t="n"/>
      <c r="O243" s="9">
        <f>IF(OR(B243="",G243="Gagné",G243="Perdu"),"",IF(L243="","Aucune prochaine action",IF(L243&lt;TODAY(),"Action en retard","")))</f>
        <v/>
      </c>
    </row>
    <row r="244">
      <c r="D244" s="9">
        <f>IF(C244="","",IFERROR(INDEX(Entreprises!$B$2:$B$501,MATCH(C244,Entreprises!$A$2:$A$501,0)),"ID inconnu"))</f>
        <v/>
      </c>
      <c r="H244" s="10" t="n"/>
      <c r="I244" s="11">
        <f>IF(G244="","",IFERROR(INDEX(L_Probas,MATCH(G244,L_Etapes,0)),""))</f>
        <v/>
      </c>
      <c r="J244" s="12">
        <f>IF(OR(H244="",I244=""),"",H244*I244)</f>
        <v/>
      </c>
      <c r="L244" s="8" t="n"/>
      <c r="M244" s="8" t="n"/>
      <c r="O244" s="9">
        <f>IF(OR(B244="",G244="Gagné",G244="Perdu"),"",IF(L244="","Aucune prochaine action",IF(L244&lt;TODAY(),"Action en retard","")))</f>
        <v/>
      </c>
    </row>
    <row r="245">
      <c r="D245" s="9">
        <f>IF(C245="","",IFERROR(INDEX(Entreprises!$B$2:$B$501,MATCH(C245,Entreprises!$A$2:$A$501,0)),"ID inconnu"))</f>
        <v/>
      </c>
      <c r="H245" s="10" t="n"/>
      <c r="I245" s="11">
        <f>IF(G245="","",IFERROR(INDEX(L_Probas,MATCH(G245,L_Etapes,0)),""))</f>
        <v/>
      </c>
      <c r="J245" s="12">
        <f>IF(OR(H245="",I245=""),"",H245*I245)</f>
        <v/>
      </c>
      <c r="L245" s="8" t="n"/>
      <c r="M245" s="8" t="n"/>
      <c r="O245" s="9">
        <f>IF(OR(B245="",G245="Gagné",G245="Perdu"),"",IF(L245="","Aucune prochaine action",IF(L245&lt;TODAY(),"Action en retard","")))</f>
        <v/>
      </c>
    </row>
    <row r="246">
      <c r="D246" s="9">
        <f>IF(C246="","",IFERROR(INDEX(Entreprises!$B$2:$B$501,MATCH(C246,Entreprises!$A$2:$A$501,0)),"ID inconnu"))</f>
        <v/>
      </c>
      <c r="H246" s="10" t="n"/>
      <c r="I246" s="11">
        <f>IF(G246="","",IFERROR(INDEX(L_Probas,MATCH(G246,L_Etapes,0)),""))</f>
        <v/>
      </c>
      <c r="J246" s="12">
        <f>IF(OR(H246="",I246=""),"",H246*I246)</f>
        <v/>
      </c>
      <c r="L246" s="8" t="n"/>
      <c r="M246" s="8" t="n"/>
      <c r="O246" s="9">
        <f>IF(OR(B246="",G246="Gagné",G246="Perdu"),"",IF(L246="","Aucune prochaine action",IF(L246&lt;TODAY(),"Action en retard","")))</f>
        <v/>
      </c>
    </row>
    <row r="247">
      <c r="D247" s="9">
        <f>IF(C247="","",IFERROR(INDEX(Entreprises!$B$2:$B$501,MATCH(C247,Entreprises!$A$2:$A$501,0)),"ID inconnu"))</f>
        <v/>
      </c>
      <c r="H247" s="10" t="n"/>
      <c r="I247" s="11">
        <f>IF(G247="","",IFERROR(INDEX(L_Probas,MATCH(G247,L_Etapes,0)),""))</f>
        <v/>
      </c>
      <c r="J247" s="12">
        <f>IF(OR(H247="",I247=""),"",H247*I247)</f>
        <v/>
      </c>
      <c r="L247" s="8" t="n"/>
      <c r="M247" s="8" t="n"/>
      <c r="O247" s="9">
        <f>IF(OR(B247="",G247="Gagné",G247="Perdu"),"",IF(L247="","Aucune prochaine action",IF(L247&lt;TODAY(),"Action en retard","")))</f>
        <v/>
      </c>
    </row>
    <row r="248">
      <c r="D248" s="9">
        <f>IF(C248="","",IFERROR(INDEX(Entreprises!$B$2:$B$501,MATCH(C248,Entreprises!$A$2:$A$501,0)),"ID inconnu"))</f>
        <v/>
      </c>
      <c r="H248" s="10" t="n"/>
      <c r="I248" s="11">
        <f>IF(G248="","",IFERROR(INDEX(L_Probas,MATCH(G248,L_Etapes,0)),""))</f>
        <v/>
      </c>
      <c r="J248" s="12">
        <f>IF(OR(H248="",I248=""),"",H248*I248)</f>
        <v/>
      </c>
      <c r="L248" s="8" t="n"/>
      <c r="M248" s="8" t="n"/>
      <c r="O248" s="9">
        <f>IF(OR(B248="",G248="Gagné",G248="Perdu"),"",IF(L248="","Aucune prochaine action",IF(L248&lt;TODAY(),"Action en retard","")))</f>
        <v/>
      </c>
    </row>
    <row r="249">
      <c r="D249" s="9">
        <f>IF(C249="","",IFERROR(INDEX(Entreprises!$B$2:$B$501,MATCH(C249,Entreprises!$A$2:$A$501,0)),"ID inconnu"))</f>
        <v/>
      </c>
      <c r="H249" s="10" t="n"/>
      <c r="I249" s="11">
        <f>IF(G249="","",IFERROR(INDEX(L_Probas,MATCH(G249,L_Etapes,0)),""))</f>
        <v/>
      </c>
      <c r="J249" s="12">
        <f>IF(OR(H249="",I249=""),"",H249*I249)</f>
        <v/>
      </c>
      <c r="L249" s="8" t="n"/>
      <c r="M249" s="8" t="n"/>
      <c r="O249" s="9">
        <f>IF(OR(B249="",G249="Gagné",G249="Perdu"),"",IF(L249="","Aucune prochaine action",IF(L249&lt;TODAY(),"Action en retard","")))</f>
        <v/>
      </c>
    </row>
    <row r="250">
      <c r="D250" s="9">
        <f>IF(C250="","",IFERROR(INDEX(Entreprises!$B$2:$B$501,MATCH(C250,Entreprises!$A$2:$A$501,0)),"ID inconnu"))</f>
        <v/>
      </c>
      <c r="H250" s="10" t="n"/>
      <c r="I250" s="11">
        <f>IF(G250="","",IFERROR(INDEX(L_Probas,MATCH(G250,L_Etapes,0)),""))</f>
        <v/>
      </c>
      <c r="J250" s="12">
        <f>IF(OR(H250="",I250=""),"",H250*I250)</f>
        <v/>
      </c>
      <c r="L250" s="8" t="n"/>
      <c r="M250" s="8" t="n"/>
      <c r="O250" s="9">
        <f>IF(OR(B250="",G250="Gagné",G250="Perdu"),"",IF(L250="","Aucune prochaine action",IF(L250&lt;TODAY(),"Action en retard","")))</f>
        <v/>
      </c>
    </row>
    <row r="251">
      <c r="D251" s="9">
        <f>IF(C251="","",IFERROR(INDEX(Entreprises!$B$2:$B$501,MATCH(C251,Entreprises!$A$2:$A$501,0)),"ID inconnu"))</f>
        <v/>
      </c>
      <c r="H251" s="10" t="n"/>
      <c r="I251" s="11">
        <f>IF(G251="","",IFERROR(INDEX(L_Probas,MATCH(G251,L_Etapes,0)),""))</f>
        <v/>
      </c>
      <c r="J251" s="12">
        <f>IF(OR(H251="",I251=""),"",H251*I251)</f>
        <v/>
      </c>
      <c r="L251" s="8" t="n"/>
      <c r="M251" s="8" t="n"/>
      <c r="O251" s="9">
        <f>IF(OR(B251="",G251="Gagné",G251="Perdu"),"",IF(L251="","Aucune prochaine action",IF(L251&lt;TODAY(),"Action en retard","")))</f>
        <v/>
      </c>
    </row>
    <row r="252">
      <c r="D252" s="9">
        <f>IF(C252="","",IFERROR(INDEX(Entreprises!$B$2:$B$501,MATCH(C252,Entreprises!$A$2:$A$501,0)),"ID inconnu"))</f>
        <v/>
      </c>
      <c r="H252" s="10" t="n"/>
      <c r="I252" s="11">
        <f>IF(G252="","",IFERROR(INDEX(L_Probas,MATCH(G252,L_Etapes,0)),""))</f>
        <v/>
      </c>
      <c r="J252" s="12">
        <f>IF(OR(H252="",I252=""),"",H252*I252)</f>
        <v/>
      </c>
      <c r="L252" s="8" t="n"/>
      <c r="M252" s="8" t="n"/>
      <c r="O252" s="9">
        <f>IF(OR(B252="",G252="Gagné",G252="Perdu"),"",IF(L252="","Aucune prochaine action",IF(L252&lt;TODAY(),"Action en retard","")))</f>
        <v/>
      </c>
    </row>
    <row r="253">
      <c r="D253" s="9">
        <f>IF(C253="","",IFERROR(INDEX(Entreprises!$B$2:$B$501,MATCH(C253,Entreprises!$A$2:$A$501,0)),"ID inconnu"))</f>
        <v/>
      </c>
      <c r="H253" s="10" t="n"/>
      <c r="I253" s="11">
        <f>IF(G253="","",IFERROR(INDEX(L_Probas,MATCH(G253,L_Etapes,0)),""))</f>
        <v/>
      </c>
      <c r="J253" s="12">
        <f>IF(OR(H253="",I253=""),"",H253*I253)</f>
        <v/>
      </c>
      <c r="L253" s="8" t="n"/>
      <c r="M253" s="8" t="n"/>
      <c r="O253" s="9">
        <f>IF(OR(B253="",G253="Gagné",G253="Perdu"),"",IF(L253="","Aucune prochaine action",IF(L253&lt;TODAY(),"Action en retard","")))</f>
        <v/>
      </c>
    </row>
    <row r="254">
      <c r="D254" s="9">
        <f>IF(C254="","",IFERROR(INDEX(Entreprises!$B$2:$B$501,MATCH(C254,Entreprises!$A$2:$A$501,0)),"ID inconnu"))</f>
        <v/>
      </c>
      <c r="H254" s="10" t="n"/>
      <c r="I254" s="11">
        <f>IF(G254="","",IFERROR(INDEX(L_Probas,MATCH(G254,L_Etapes,0)),""))</f>
        <v/>
      </c>
      <c r="J254" s="12">
        <f>IF(OR(H254="",I254=""),"",H254*I254)</f>
        <v/>
      </c>
      <c r="L254" s="8" t="n"/>
      <c r="M254" s="8" t="n"/>
      <c r="O254" s="9">
        <f>IF(OR(B254="",G254="Gagné",G254="Perdu"),"",IF(L254="","Aucune prochaine action",IF(L254&lt;TODAY(),"Action en retard","")))</f>
        <v/>
      </c>
    </row>
    <row r="255">
      <c r="D255" s="9">
        <f>IF(C255="","",IFERROR(INDEX(Entreprises!$B$2:$B$501,MATCH(C255,Entreprises!$A$2:$A$501,0)),"ID inconnu"))</f>
        <v/>
      </c>
      <c r="H255" s="10" t="n"/>
      <c r="I255" s="11">
        <f>IF(G255="","",IFERROR(INDEX(L_Probas,MATCH(G255,L_Etapes,0)),""))</f>
        <v/>
      </c>
      <c r="J255" s="12">
        <f>IF(OR(H255="",I255=""),"",H255*I255)</f>
        <v/>
      </c>
      <c r="L255" s="8" t="n"/>
      <c r="M255" s="8" t="n"/>
      <c r="O255" s="9">
        <f>IF(OR(B255="",G255="Gagné",G255="Perdu"),"",IF(L255="","Aucune prochaine action",IF(L255&lt;TODAY(),"Action en retard","")))</f>
        <v/>
      </c>
    </row>
    <row r="256">
      <c r="D256" s="9">
        <f>IF(C256="","",IFERROR(INDEX(Entreprises!$B$2:$B$501,MATCH(C256,Entreprises!$A$2:$A$501,0)),"ID inconnu"))</f>
        <v/>
      </c>
      <c r="H256" s="10" t="n"/>
      <c r="I256" s="11">
        <f>IF(G256="","",IFERROR(INDEX(L_Probas,MATCH(G256,L_Etapes,0)),""))</f>
        <v/>
      </c>
      <c r="J256" s="12">
        <f>IF(OR(H256="",I256=""),"",H256*I256)</f>
        <v/>
      </c>
      <c r="L256" s="8" t="n"/>
      <c r="M256" s="8" t="n"/>
      <c r="O256" s="9">
        <f>IF(OR(B256="",G256="Gagné",G256="Perdu"),"",IF(L256="","Aucune prochaine action",IF(L256&lt;TODAY(),"Action en retard","")))</f>
        <v/>
      </c>
    </row>
    <row r="257">
      <c r="D257" s="9">
        <f>IF(C257="","",IFERROR(INDEX(Entreprises!$B$2:$B$501,MATCH(C257,Entreprises!$A$2:$A$501,0)),"ID inconnu"))</f>
        <v/>
      </c>
      <c r="H257" s="10" t="n"/>
      <c r="I257" s="11">
        <f>IF(G257="","",IFERROR(INDEX(L_Probas,MATCH(G257,L_Etapes,0)),""))</f>
        <v/>
      </c>
      <c r="J257" s="12">
        <f>IF(OR(H257="",I257=""),"",H257*I257)</f>
        <v/>
      </c>
      <c r="L257" s="8" t="n"/>
      <c r="M257" s="8" t="n"/>
      <c r="O257" s="9">
        <f>IF(OR(B257="",G257="Gagné",G257="Perdu"),"",IF(L257="","Aucune prochaine action",IF(L257&lt;TODAY(),"Action en retard","")))</f>
        <v/>
      </c>
    </row>
    <row r="258">
      <c r="D258" s="9">
        <f>IF(C258="","",IFERROR(INDEX(Entreprises!$B$2:$B$501,MATCH(C258,Entreprises!$A$2:$A$501,0)),"ID inconnu"))</f>
        <v/>
      </c>
      <c r="H258" s="10" t="n"/>
      <c r="I258" s="11">
        <f>IF(G258="","",IFERROR(INDEX(L_Probas,MATCH(G258,L_Etapes,0)),""))</f>
        <v/>
      </c>
      <c r="J258" s="12">
        <f>IF(OR(H258="",I258=""),"",H258*I258)</f>
        <v/>
      </c>
      <c r="L258" s="8" t="n"/>
      <c r="M258" s="8" t="n"/>
      <c r="O258" s="9">
        <f>IF(OR(B258="",G258="Gagné",G258="Perdu"),"",IF(L258="","Aucune prochaine action",IF(L258&lt;TODAY(),"Action en retard","")))</f>
        <v/>
      </c>
    </row>
    <row r="259">
      <c r="D259" s="9">
        <f>IF(C259="","",IFERROR(INDEX(Entreprises!$B$2:$B$501,MATCH(C259,Entreprises!$A$2:$A$501,0)),"ID inconnu"))</f>
        <v/>
      </c>
      <c r="H259" s="10" t="n"/>
      <c r="I259" s="11">
        <f>IF(G259="","",IFERROR(INDEX(L_Probas,MATCH(G259,L_Etapes,0)),""))</f>
        <v/>
      </c>
      <c r="J259" s="12">
        <f>IF(OR(H259="",I259=""),"",H259*I259)</f>
        <v/>
      </c>
      <c r="L259" s="8" t="n"/>
      <c r="M259" s="8" t="n"/>
      <c r="O259" s="9">
        <f>IF(OR(B259="",G259="Gagné",G259="Perdu"),"",IF(L259="","Aucune prochaine action",IF(L259&lt;TODAY(),"Action en retard","")))</f>
        <v/>
      </c>
    </row>
    <row r="260">
      <c r="D260" s="9">
        <f>IF(C260="","",IFERROR(INDEX(Entreprises!$B$2:$B$501,MATCH(C260,Entreprises!$A$2:$A$501,0)),"ID inconnu"))</f>
        <v/>
      </c>
      <c r="H260" s="10" t="n"/>
      <c r="I260" s="11">
        <f>IF(G260="","",IFERROR(INDEX(L_Probas,MATCH(G260,L_Etapes,0)),""))</f>
        <v/>
      </c>
      <c r="J260" s="12">
        <f>IF(OR(H260="",I260=""),"",H260*I260)</f>
        <v/>
      </c>
      <c r="L260" s="8" t="n"/>
      <c r="M260" s="8" t="n"/>
      <c r="O260" s="9">
        <f>IF(OR(B260="",G260="Gagné",G260="Perdu"),"",IF(L260="","Aucune prochaine action",IF(L260&lt;TODAY(),"Action en retard","")))</f>
        <v/>
      </c>
    </row>
    <row r="261">
      <c r="D261" s="9">
        <f>IF(C261="","",IFERROR(INDEX(Entreprises!$B$2:$B$501,MATCH(C261,Entreprises!$A$2:$A$501,0)),"ID inconnu"))</f>
        <v/>
      </c>
      <c r="H261" s="10" t="n"/>
      <c r="I261" s="11">
        <f>IF(G261="","",IFERROR(INDEX(L_Probas,MATCH(G261,L_Etapes,0)),""))</f>
        <v/>
      </c>
      <c r="J261" s="12">
        <f>IF(OR(H261="",I261=""),"",H261*I261)</f>
        <v/>
      </c>
      <c r="L261" s="8" t="n"/>
      <c r="M261" s="8" t="n"/>
      <c r="O261" s="9">
        <f>IF(OR(B261="",G261="Gagné",G261="Perdu"),"",IF(L261="","Aucune prochaine action",IF(L261&lt;TODAY(),"Action en retard","")))</f>
        <v/>
      </c>
    </row>
    <row r="262">
      <c r="D262" s="9">
        <f>IF(C262="","",IFERROR(INDEX(Entreprises!$B$2:$B$501,MATCH(C262,Entreprises!$A$2:$A$501,0)),"ID inconnu"))</f>
        <v/>
      </c>
      <c r="H262" s="10" t="n"/>
      <c r="I262" s="11">
        <f>IF(G262="","",IFERROR(INDEX(L_Probas,MATCH(G262,L_Etapes,0)),""))</f>
        <v/>
      </c>
      <c r="J262" s="12">
        <f>IF(OR(H262="",I262=""),"",H262*I262)</f>
        <v/>
      </c>
      <c r="L262" s="8" t="n"/>
      <c r="M262" s="8" t="n"/>
      <c r="O262" s="9">
        <f>IF(OR(B262="",G262="Gagné",G262="Perdu"),"",IF(L262="","Aucune prochaine action",IF(L262&lt;TODAY(),"Action en retard","")))</f>
        <v/>
      </c>
    </row>
    <row r="263">
      <c r="D263" s="9">
        <f>IF(C263="","",IFERROR(INDEX(Entreprises!$B$2:$B$501,MATCH(C263,Entreprises!$A$2:$A$501,0)),"ID inconnu"))</f>
        <v/>
      </c>
      <c r="H263" s="10" t="n"/>
      <c r="I263" s="11">
        <f>IF(G263="","",IFERROR(INDEX(L_Probas,MATCH(G263,L_Etapes,0)),""))</f>
        <v/>
      </c>
      <c r="J263" s="12">
        <f>IF(OR(H263="",I263=""),"",H263*I263)</f>
        <v/>
      </c>
      <c r="L263" s="8" t="n"/>
      <c r="M263" s="8" t="n"/>
      <c r="O263" s="9">
        <f>IF(OR(B263="",G263="Gagné",G263="Perdu"),"",IF(L263="","Aucune prochaine action",IF(L263&lt;TODAY(),"Action en retard","")))</f>
        <v/>
      </c>
    </row>
    <row r="264">
      <c r="D264" s="9">
        <f>IF(C264="","",IFERROR(INDEX(Entreprises!$B$2:$B$501,MATCH(C264,Entreprises!$A$2:$A$501,0)),"ID inconnu"))</f>
        <v/>
      </c>
      <c r="H264" s="10" t="n"/>
      <c r="I264" s="11">
        <f>IF(G264="","",IFERROR(INDEX(L_Probas,MATCH(G264,L_Etapes,0)),""))</f>
        <v/>
      </c>
      <c r="J264" s="12">
        <f>IF(OR(H264="",I264=""),"",H264*I264)</f>
        <v/>
      </c>
      <c r="L264" s="8" t="n"/>
      <c r="M264" s="8" t="n"/>
      <c r="O264" s="9">
        <f>IF(OR(B264="",G264="Gagné",G264="Perdu"),"",IF(L264="","Aucune prochaine action",IF(L264&lt;TODAY(),"Action en retard","")))</f>
        <v/>
      </c>
    </row>
    <row r="265">
      <c r="D265" s="9">
        <f>IF(C265="","",IFERROR(INDEX(Entreprises!$B$2:$B$501,MATCH(C265,Entreprises!$A$2:$A$501,0)),"ID inconnu"))</f>
        <v/>
      </c>
      <c r="H265" s="10" t="n"/>
      <c r="I265" s="11">
        <f>IF(G265="","",IFERROR(INDEX(L_Probas,MATCH(G265,L_Etapes,0)),""))</f>
        <v/>
      </c>
      <c r="J265" s="12">
        <f>IF(OR(H265="",I265=""),"",H265*I265)</f>
        <v/>
      </c>
      <c r="L265" s="8" t="n"/>
      <c r="M265" s="8" t="n"/>
      <c r="O265" s="9">
        <f>IF(OR(B265="",G265="Gagné",G265="Perdu"),"",IF(L265="","Aucune prochaine action",IF(L265&lt;TODAY(),"Action en retard","")))</f>
        <v/>
      </c>
    </row>
    <row r="266">
      <c r="D266" s="9">
        <f>IF(C266="","",IFERROR(INDEX(Entreprises!$B$2:$B$501,MATCH(C266,Entreprises!$A$2:$A$501,0)),"ID inconnu"))</f>
        <v/>
      </c>
      <c r="H266" s="10" t="n"/>
      <c r="I266" s="11">
        <f>IF(G266="","",IFERROR(INDEX(L_Probas,MATCH(G266,L_Etapes,0)),""))</f>
        <v/>
      </c>
      <c r="J266" s="12">
        <f>IF(OR(H266="",I266=""),"",H266*I266)</f>
        <v/>
      </c>
      <c r="L266" s="8" t="n"/>
      <c r="M266" s="8" t="n"/>
      <c r="O266" s="9">
        <f>IF(OR(B266="",G266="Gagné",G266="Perdu"),"",IF(L266="","Aucune prochaine action",IF(L266&lt;TODAY(),"Action en retard","")))</f>
        <v/>
      </c>
    </row>
    <row r="267">
      <c r="D267" s="9">
        <f>IF(C267="","",IFERROR(INDEX(Entreprises!$B$2:$B$501,MATCH(C267,Entreprises!$A$2:$A$501,0)),"ID inconnu"))</f>
        <v/>
      </c>
      <c r="H267" s="10" t="n"/>
      <c r="I267" s="11">
        <f>IF(G267="","",IFERROR(INDEX(L_Probas,MATCH(G267,L_Etapes,0)),""))</f>
        <v/>
      </c>
      <c r="J267" s="12">
        <f>IF(OR(H267="",I267=""),"",H267*I267)</f>
        <v/>
      </c>
      <c r="L267" s="8" t="n"/>
      <c r="M267" s="8" t="n"/>
      <c r="O267" s="9">
        <f>IF(OR(B267="",G267="Gagné",G267="Perdu"),"",IF(L267="","Aucune prochaine action",IF(L267&lt;TODAY(),"Action en retard","")))</f>
        <v/>
      </c>
    </row>
    <row r="268">
      <c r="D268" s="9">
        <f>IF(C268="","",IFERROR(INDEX(Entreprises!$B$2:$B$501,MATCH(C268,Entreprises!$A$2:$A$501,0)),"ID inconnu"))</f>
        <v/>
      </c>
      <c r="H268" s="10" t="n"/>
      <c r="I268" s="11">
        <f>IF(G268="","",IFERROR(INDEX(L_Probas,MATCH(G268,L_Etapes,0)),""))</f>
        <v/>
      </c>
      <c r="J268" s="12">
        <f>IF(OR(H268="",I268=""),"",H268*I268)</f>
        <v/>
      </c>
      <c r="L268" s="8" t="n"/>
      <c r="M268" s="8" t="n"/>
      <c r="O268" s="9">
        <f>IF(OR(B268="",G268="Gagné",G268="Perdu"),"",IF(L268="","Aucune prochaine action",IF(L268&lt;TODAY(),"Action en retard","")))</f>
        <v/>
      </c>
    </row>
    <row r="269">
      <c r="D269" s="9">
        <f>IF(C269="","",IFERROR(INDEX(Entreprises!$B$2:$B$501,MATCH(C269,Entreprises!$A$2:$A$501,0)),"ID inconnu"))</f>
        <v/>
      </c>
      <c r="H269" s="10" t="n"/>
      <c r="I269" s="11">
        <f>IF(G269="","",IFERROR(INDEX(L_Probas,MATCH(G269,L_Etapes,0)),""))</f>
        <v/>
      </c>
      <c r="J269" s="12">
        <f>IF(OR(H269="",I269=""),"",H269*I269)</f>
        <v/>
      </c>
      <c r="L269" s="8" t="n"/>
      <c r="M269" s="8" t="n"/>
      <c r="O269" s="9">
        <f>IF(OR(B269="",G269="Gagné",G269="Perdu"),"",IF(L269="","Aucune prochaine action",IF(L269&lt;TODAY(),"Action en retard","")))</f>
        <v/>
      </c>
    </row>
    <row r="270">
      <c r="D270" s="9">
        <f>IF(C270="","",IFERROR(INDEX(Entreprises!$B$2:$B$501,MATCH(C270,Entreprises!$A$2:$A$501,0)),"ID inconnu"))</f>
        <v/>
      </c>
      <c r="H270" s="10" t="n"/>
      <c r="I270" s="11">
        <f>IF(G270="","",IFERROR(INDEX(L_Probas,MATCH(G270,L_Etapes,0)),""))</f>
        <v/>
      </c>
      <c r="J270" s="12">
        <f>IF(OR(H270="",I270=""),"",H270*I270)</f>
        <v/>
      </c>
      <c r="L270" s="8" t="n"/>
      <c r="M270" s="8" t="n"/>
      <c r="O270" s="9">
        <f>IF(OR(B270="",G270="Gagné",G270="Perdu"),"",IF(L270="","Aucune prochaine action",IF(L270&lt;TODAY(),"Action en retard","")))</f>
        <v/>
      </c>
    </row>
    <row r="271">
      <c r="D271" s="9">
        <f>IF(C271="","",IFERROR(INDEX(Entreprises!$B$2:$B$501,MATCH(C271,Entreprises!$A$2:$A$501,0)),"ID inconnu"))</f>
        <v/>
      </c>
      <c r="H271" s="10" t="n"/>
      <c r="I271" s="11">
        <f>IF(G271="","",IFERROR(INDEX(L_Probas,MATCH(G271,L_Etapes,0)),""))</f>
        <v/>
      </c>
      <c r="J271" s="12">
        <f>IF(OR(H271="",I271=""),"",H271*I271)</f>
        <v/>
      </c>
      <c r="L271" s="8" t="n"/>
      <c r="M271" s="8" t="n"/>
      <c r="O271" s="9">
        <f>IF(OR(B271="",G271="Gagné",G271="Perdu"),"",IF(L271="","Aucune prochaine action",IF(L271&lt;TODAY(),"Action en retard","")))</f>
        <v/>
      </c>
    </row>
    <row r="272">
      <c r="D272" s="9">
        <f>IF(C272="","",IFERROR(INDEX(Entreprises!$B$2:$B$501,MATCH(C272,Entreprises!$A$2:$A$501,0)),"ID inconnu"))</f>
        <v/>
      </c>
      <c r="H272" s="10" t="n"/>
      <c r="I272" s="11">
        <f>IF(G272="","",IFERROR(INDEX(L_Probas,MATCH(G272,L_Etapes,0)),""))</f>
        <v/>
      </c>
      <c r="J272" s="12">
        <f>IF(OR(H272="",I272=""),"",H272*I272)</f>
        <v/>
      </c>
      <c r="L272" s="8" t="n"/>
      <c r="M272" s="8" t="n"/>
      <c r="O272" s="9">
        <f>IF(OR(B272="",G272="Gagné",G272="Perdu"),"",IF(L272="","Aucune prochaine action",IF(L272&lt;TODAY(),"Action en retard","")))</f>
        <v/>
      </c>
    </row>
    <row r="273">
      <c r="D273" s="9">
        <f>IF(C273="","",IFERROR(INDEX(Entreprises!$B$2:$B$501,MATCH(C273,Entreprises!$A$2:$A$501,0)),"ID inconnu"))</f>
        <v/>
      </c>
      <c r="H273" s="10" t="n"/>
      <c r="I273" s="11">
        <f>IF(G273="","",IFERROR(INDEX(L_Probas,MATCH(G273,L_Etapes,0)),""))</f>
        <v/>
      </c>
      <c r="J273" s="12">
        <f>IF(OR(H273="",I273=""),"",H273*I273)</f>
        <v/>
      </c>
      <c r="L273" s="8" t="n"/>
      <c r="M273" s="8" t="n"/>
      <c r="O273" s="9">
        <f>IF(OR(B273="",G273="Gagné",G273="Perdu"),"",IF(L273="","Aucune prochaine action",IF(L273&lt;TODAY(),"Action en retard","")))</f>
        <v/>
      </c>
    </row>
    <row r="274">
      <c r="D274" s="9">
        <f>IF(C274="","",IFERROR(INDEX(Entreprises!$B$2:$B$501,MATCH(C274,Entreprises!$A$2:$A$501,0)),"ID inconnu"))</f>
        <v/>
      </c>
      <c r="H274" s="10" t="n"/>
      <c r="I274" s="11">
        <f>IF(G274="","",IFERROR(INDEX(L_Probas,MATCH(G274,L_Etapes,0)),""))</f>
        <v/>
      </c>
      <c r="J274" s="12">
        <f>IF(OR(H274="",I274=""),"",H274*I274)</f>
        <v/>
      </c>
      <c r="L274" s="8" t="n"/>
      <c r="M274" s="8" t="n"/>
      <c r="O274" s="9">
        <f>IF(OR(B274="",G274="Gagné",G274="Perdu"),"",IF(L274="","Aucune prochaine action",IF(L274&lt;TODAY(),"Action en retard","")))</f>
        <v/>
      </c>
    </row>
    <row r="275">
      <c r="D275" s="9">
        <f>IF(C275="","",IFERROR(INDEX(Entreprises!$B$2:$B$501,MATCH(C275,Entreprises!$A$2:$A$501,0)),"ID inconnu"))</f>
        <v/>
      </c>
      <c r="H275" s="10" t="n"/>
      <c r="I275" s="11">
        <f>IF(G275="","",IFERROR(INDEX(L_Probas,MATCH(G275,L_Etapes,0)),""))</f>
        <v/>
      </c>
      <c r="J275" s="12">
        <f>IF(OR(H275="",I275=""),"",H275*I275)</f>
        <v/>
      </c>
      <c r="L275" s="8" t="n"/>
      <c r="M275" s="8" t="n"/>
      <c r="O275" s="9">
        <f>IF(OR(B275="",G275="Gagné",G275="Perdu"),"",IF(L275="","Aucune prochaine action",IF(L275&lt;TODAY(),"Action en retard","")))</f>
        <v/>
      </c>
    </row>
    <row r="276">
      <c r="D276" s="9">
        <f>IF(C276="","",IFERROR(INDEX(Entreprises!$B$2:$B$501,MATCH(C276,Entreprises!$A$2:$A$501,0)),"ID inconnu"))</f>
        <v/>
      </c>
      <c r="H276" s="10" t="n"/>
      <c r="I276" s="11">
        <f>IF(G276="","",IFERROR(INDEX(L_Probas,MATCH(G276,L_Etapes,0)),""))</f>
        <v/>
      </c>
      <c r="J276" s="12">
        <f>IF(OR(H276="",I276=""),"",H276*I276)</f>
        <v/>
      </c>
      <c r="L276" s="8" t="n"/>
      <c r="M276" s="8" t="n"/>
      <c r="O276" s="9">
        <f>IF(OR(B276="",G276="Gagné",G276="Perdu"),"",IF(L276="","Aucune prochaine action",IF(L276&lt;TODAY(),"Action en retard","")))</f>
        <v/>
      </c>
    </row>
    <row r="277">
      <c r="D277" s="9">
        <f>IF(C277="","",IFERROR(INDEX(Entreprises!$B$2:$B$501,MATCH(C277,Entreprises!$A$2:$A$501,0)),"ID inconnu"))</f>
        <v/>
      </c>
      <c r="H277" s="10" t="n"/>
      <c r="I277" s="11">
        <f>IF(G277="","",IFERROR(INDEX(L_Probas,MATCH(G277,L_Etapes,0)),""))</f>
        <v/>
      </c>
      <c r="J277" s="12">
        <f>IF(OR(H277="",I277=""),"",H277*I277)</f>
        <v/>
      </c>
      <c r="L277" s="8" t="n"/>
      <c r="M277" s="8" t="n"/>
      <c r="O277" s="9">
        <f>IF(OR(B277="",G277="Gagné",G277="Perdu"),"",IF(L277="","Aucune prochaine action",IF(L277&lt;TODAY(),"Action en retard","")))</f>
        <v/>
      </c>
    </row>
    <row r="278">
      <c r="D278" s="9">
        <f>IF(C278="","",IFERROR(INDEX(Entreprises!$B$2:$B$501,MATCH(C278,Entreprises!$A$2:$A$501,0)),"ID inconnu"))</f>
        <v/>
      </c>
      <c r="H278" s="10" t="n"/>
      <c r="I278" s="11">
        <f>IF(G278="","",IFERROR(INDEX(L_Probas,MATCH(G278,L_Etapes,0)),""))</f>
        <v/>
      </c>
      <c r="J278" s="12">
        <f>IF(OR(H278="",I278=""),"",H278*I278)</f>
        <v/>
      </c>
      <c r="L278" s="8" t="n"/>
      <c r="M278" s="8" t="n"/>
      <c r="O278" s="9">
        <f>IF(OR(B278="",G278="Gagné",G278="Perdu"),"",IF(L278="","Aucune prochaine action",IF(L278&lt;TODAY(),"Action en retard","")))</f>
        <v/>
      </c>
    </row>
    <row r="279">
      <c r="D279" s="9">
        <f>IF(C279="","",IFERROR(INDEX(Entreprises!$B$2:$B$501,MATCH(C279,Entreprises!$A$2:$A$501,0)),"ID inconnu"))</f>
        <v/>
      </c>
      <c r="H279" s="10" t="n"/>
      <c r="I279" s="11">
        <f>IF(G279="","",IFERROR(INDEX(L_Probas,MATCH(G279,L_Etapes,0)),""))</f>
        <v/>
      </c>
      <c r="J279" s="12">
        <f>IF(OR(H279="",I279=""),"",H279*I279)</f>
        <v/>
      </c>
      <c r="L279" s="8" t="n"/>
      <c r="M279" s="8" t="n"/>
      <c r="O279" s="9">
        <f>IF(OR(B279="",G279="Gagné",G279="Perdu"),"",IF(L279="","Aucune prochaine action",IF(L279&lt;TODAY(),"Action en retard","")))</f>
        <v/>
      </c>
    </row>
    <row r="280">
      <c r="D280" s="9">
        <f>IF(C280="","",IFERROR(INDEX(Entreprises!$B$2:$B$501,MATCH(C280,Entreprises!$A$2:$A$501,0)),"ID inconnu"))</f>
        <v/>
      </c>
      <c r="H280" s="10" t="n"/>
      <c r="I280" s="11">
        <f>IF(G280="","",IFERROR(INDEX(L_Probas,MATCH(G280,L_Etapes,0)),""))</f>
        <v/>
      </c>
      <c r="J280" s="12">
        <f>IF(OR(H280="",I280=""),"",H280*I280)</f>
        <v/>
      </c>
      <c r="L280" s="8" t="n"/>
      <c r="M280" s="8" t="n"/>
      <c r="O280" s="9">
        <f>IF(OR(B280="",G280="Gagné",G280="Perdu"),"",IF(L280="","Aucune prochaine action",IF(L280&lt;TODAY(),"Action en retard","")))</f>
        <v/>
      </c>
    </row>
    <row r="281">
      <c r="D281" s="9">
        <f>IF(C281="","",IFERROR(INDEX(Entreprises!$B$2:$B$501,MATCH(C281,Entreprises!$A$2:$A$501,0)),"ID inconnu"))</f>
        <v/>
      </c>
      <c r="H281" s="10" t="n"/>
      <c r="I281" s="11">
        <f>IF(G281="","",IFERROR(INDEX(L_Probas,MATCH(G281,L_Etapes,0)),""))</f>
        <v/>
      </c>
      <c r="J281" s="12">
        <f>IF(OR(H281="",I281=""),"",H281*I281)</f>
        <v/>
      </c>
      <c r="L281" s="8" t="n"/>
      <c r="M281" s="8" t="n"/>
      <c r="O281" s="9">
        <f>IF(OR(B281="",G281="Gagné",G281="Perdu"),"",IF(L281="","Aucune prochaine action",IF(L281&lt;TODAY(),"Action en retard","")))</f>
        <v/>
      </c>
    </row>
    <row r="282">
      <c r="D282" s="9">
        <f>IF(C282="","",IFERROR(INDEX(Entreprises!$B$2:$B$501,MATCH(C282,Entreprises!$A$2:$A$501,0)),"ID inconnu"))</f>
        <v/>
      </c>
      <c r="H282" s="10" t="n"/>
      <c r="I282" s="11">
        <f>IF(G282="","",IFERROR(INDEX(L_Probas,MATCH(G282,L_Etapes,0)),""))</f>
        <v/>
      </c>
      <c r="J282" s="12">
        <f>IF(OR(H282="",I282=""),"",H282*I282)</f>
        <v/>
      </c>
      <c r="L282" s="8" t="n"/>
      <c r="M282" s="8" t="n"/>
      <c r="O282" s="9">
        <f>IF(OR(B282="",G282="Gagné",G282="Perdu"),"",IF(L282="","Aucune prochaine action",IF(L282&lt;TODAY(),"Action en retard","")))</f>
        <v/>
      </c>
    </row>
    <row r="283">
      <c r="D283" s="9">
        <f>IF(C283="","",IFERROR(INDEX(Entreprises!$B$2:$B$501,MATCH(C283,Entreprises!$A$2:$A$501,0)),"ID inconnu"))</f>
        <v/>
      </c>
      <c r="H283" s="10" t="n"/>
      <c r="I283" s="11">
        <f>IF(G283="","",IFERROR(INDEX(L_Probas,MATCH(G283,L_Etapes,0)),""))</f>
        <v/>
      </c>
      <c r="J283" s="12">
        <f>IF(OR(H283="",I283=""),"",H283*I283)</f>
        <v/>
      </c>
      <c r="L283" s="8" t="n"/>
      <c r="M283" s="8" t="n"/>
      <c r="O283" s="9">
        <f>IF(OR(B283="",G283="Gagné",G283="Perdu"),"",IF(L283="","Aucune prochaine action",IF(L283&lt;TODAY(),"Action en retard","")))</f>
        <v/>
      </c>
    </row>
    <row r="284">
      <c r="D284" s="9">
        <f>IF(C284="","",IFERROR(INDEX(Entreprises!$B$2:$B$501,MATCH(C284,Entreprises!$A$2:$A$501,0)),"ID inconnu"))</f>
        <v/>
      </c>
      <c r="H284" s="10" t="n"/>
      <c r="I284" s="11">
        <f>IF(G284="","",IFERROR(INDEX(L_Probas,MATCH(G284,L_Etapes,0)),""))</f>
        <v/>
      </c>
      <c r="J284" s="12">
        <f>IF(OR(H284="",I284=""),"",H284*I284)</f>
        <v/>
      </c>
      <c r="L284" s="8" t="n"/>
      <c r="M284" s="8" t="n"/>
      <c r="O284" s="9">
        <f>IF(OR(B284="",G284="Gagné",G284="Perdu"),"",IF(L284="","Aucune prochaine action",IF(L284&lt;TODAY(),"Action en retard","")))</f>
        <v/>
      </c>
    </row>
    <row r="285">
      <c r="D285" s="9">
        <f>IF(C285="","",IFERROR(INDEX(Entreprises!$B$2:$B$501,MATCH(C285,Entreprises!$A$2:$A$501,0)),"ID inconnu"))</f>
        <v/>
      </c>
      <c r="H285" s="10" t="n"/>
      <c r="I285" s="11">
        <f>IF(G285="","",IFERROR(INDEX(L_Probas,MATCH(G285,L_Etapes,0)),""))</f>
        <v/>
      </c>
      <c r="J285" s="12">
        <f>IF(OR(H285="",I285=""),"",H285*I285)</f>
        <v/>
      </c>
      <c r="L285" s="8" t="n"/>
      <c r="M285" s="8" t="n"/>
      <c r="O285" s="9">
        <f>IF(OR(B285="",G285="Gagné",G285="Perdu"),"",IF(L285="","Aucune prochaine action",IF(L285&lt;TODAY(),"Action en retard","")))</f>
        <v/>
      </c>
    </row>
    <row r="286">
      <c r="D286" s="9">
        <f>IF(C286="","",IFERROR(INDEX(Entreprises!$B$2:$B$501,MATCH(C286,Entreprises!$A$2:$A$501,0)),"ID inconnu"))</f>
        <v/>
      </c>
      <c r="H286" s="10" t="n"/>
      <c r="I286" s="11">
        <f>IF(G286="","",IFERROR(INDEX(L_Probas,MATCH(G286,L_Etapes,0)),""))</f>
        <v/>
      </c>
      <c r="J286" s="12">
        <f>IF(OR(H286="",I286=""),"",H286*I286)</f>
        <v/>
      </c>
      <c r="L286" s="8" t="n"/>
      <c r="M286" s="8" t="n"/>
      <c r="O286" s="9">
        <f>IF(OR(B286="",G286="Gagné",G286="Perdu"),"",IF(L286="","Aucune prochaine action",IF(L286&lt;TODAY(),"Action en retard","")))</f>
        <v/>
      </c>
    </row>
    <row r="287">
      <c r="D287" s="9">
        <f>IF(C287="","",IFERROR(INDEX(Entreprises!$B$2:$B$501,MATCH(C287,Entreprises!$A$2:$A$501,0)),"ID inconnu"))</f>
        <v/>
      </c>
      <c r="H287" s="10" t="n"/>
      <c r="I287" s="11">
        <f>IF(G287="","",IFERROR(INDEX(L_Probas,MATCH(G287,L_Etapes,0)),""))</f>
        <v/>
      </c>
      <c r="J287" s="12">
        <f>IF(OR(H287="",I287=""),"",H287*I287)</f>
        <v/>
      </c>
      <c r="L287" s="8" t="n"/>
      <c r="M287" s="8" t="n"/>
      <c r="O287" s="9">
        <f>IF(OR(B287="",G287="Gagné",G287="Perdu"),"",IF(L287="","Aucune prochaine action",IF(L287&lt;TODAY(),"Action en retard","")))</f>
        <v/>
      </c>
    </row>
    <row r="288">
      <c r="D288" s="9">
        <f>IF(C288="","",IFERROR(INDEX(Entreprises!$B$2:$B$501,MATCH(C288,Entreprises!$A$2:$A$501,0)),"ID inconnu"))</f>
        <v/>
      </c>
      <c r="H288" s="10" t="n"/>
      <c r="I288" s="11">
        <f>IF(G288="","",IFERROR(INDEX(L_Probas,MATCH(G288,L_Etapes,0)),""))</f>
        <v/>
      </c>
      <c r="J288" s="12">
        <f>IF(OR(H288="",I288=""),"",H288*I288)</f>
        <v/>
      </c>
      <c r="L288" s="8" t="n"/>
      <c r="M288" s="8" t="n"/>
      <c r="O288" s="9">
        <f>IF(OR(B288="",G288="Gagné",G288="Perdu"),"",IF(L288="","Aucune prochaine action",IF(L288&lt;TODAY(),"Action en retard","")))</f>
        <v/>
      </c>
    </row>
    <row r="289">
      <c r="D289" s="9">
        <f>IF(C289="","",IFERROR(INDEX(Entreprises!$B$2:$B$501,MATCH(C289,Entreprises!$A$2:$A$501,0)),"ID inconnu"))</f>
        <v/>
      </c>
      <c r="H289" s="10" t="n"/>
      <c r="I289" s="11">
        <f>IF(G289="","",IFERROR(INDEX(L_Probas,MATCH(G289,L_Etapes,0)),""))</f>
        <v/>
      </c>
      <c r="J289" s="12">
        <f>IF(OR(H289="",I289=""),"",H289*I289)</f>
        <v/>
      </c>
      <c r="L289" s="8" t="n"/>
      <c r="M289" s="8" t="n"/>
      <c r="O289" s="9">
        <f>IF(OR(B289="",G289="Gagné",G289="Perdu"),"",IF(L289="","Aucune prochaine action",IF(L289&lt;TODAY(),"Action en retard","")))</f>
        <v/>
      </c>
    </row>
    <row r="290">
      <c r="D290" s="9">
        <f>IF(C290="","",IFERROR(INDEX(Entreprises!$B$2:$B$501,MATCH(C290,Entreprises!$A$2:$A$501,0)),"ID inconnu"))</f>
        <v/>
      </c>
      <c r="H290" s="10" t="n"/>
      <c r="I290" s="11">
        <f>IF(G290="","",IFERROR(INDEX(L_Probas,MATCH(G290,L_Etapes,0)),""))</f>
        <v/>
      </c>
      <c r="J290" s="12">
        <f>IF(OR(H290="",I290=""),"",H290*I290)</f>
        <v/>
      </c>
      <c r="L290" s="8" t="n"/>
      <c r="M290" s="8" t="n"/>
      <c r="O290" s="9">
        <f>IF(OR(B290="",G290="Gagné",G290="Perdu"),"",IF(L290="","Aucune prochaine action",IF(L290&lt;TODAY(),"Action en retard","")))</f>
        <v/>
      </c>
    </row>
    <row r="291">
      <c r="D291" s="9">
        <f>IF(C291="","",IFERROR(INDEX(Entreprises!$B$2:$B$501,MATCH(C291,Entreprises!$A$2:$A$501,0)),"ID inconnu"))</f>
        <v/>
      </c>
      <c r="H291" s="10" t="n"/>
      <c r="I291" s="11">
        <f>IF(G291="","",IFERROR(INDEX(L_Probas,MATCH(G291,L_Etapes,0)),""))</f>
        <v/>
      </c>
      <c r="J291" s="12">
        <f>IF(OR(H291="",I291=""),"",H291*I291)</f>
        <v/>
      </c>
      <c r="L291" s="8" t="n"/>
      <c r="M291" s="8" t="n"/>
      <c r="O291" s="9">
        <f>IF(OR(B291="",G291="Gagné",G291="Perdu"),"",IF(L291="","Aucune prochaine action",IF(L291&lt;TODAY(),"Action en retard","")))</f>
        <v/>
      </c>
    </row>
    <row r="292">
      <c r="D292" s="9">
        <f>IF(C292="","",IFERROR(INDEX(Entreprises!$B$2:$B$501,MATCH(C292,Entreprises!$A$2:$A$501,0)),"ID inconnu"))</f>
        <v/>
      </c>
      <c r="H292" s="10" t="n"/>
      <c r="I292" s="11">
        <f>IF(G292="","",IFERROR(INDEX(L_Probas,MATCH(G292,L_Etapes,0)),""))</f>
        <v/>
      </c>
      <c r="J292" s="12">
        <f>IF(OR(H292="",I292=""),"",H292*I292)</f>
        <v/>
      </c>
      <c r="L292" s="8" t="n"/>
      <c r="M292" s="8" t="n"/>
      <c r="O292" s="9">
        <f>IF(OR(B292="",G292="Gagné",G292="Perdu"),"",IF(L292="","Aucune prochaine action",IF(L292&lt;TODAY(),"Action en retard","")))</f>
        <v/>
      </c>
    </row>
    <row r="293">
      <c r="D293" s="9">
        <f>IF(C293="","",IFERROR(INDEX(Entreprises!$B$2:$B$501,MATCH(C293,Entreprises!$A$2:$A$501,0)),"ID inconnu"))</f>
        <v/>
      </c>
      <c r="H293" s="10" t="n"/>
      <c r="I293" s="11">
        <f>IF(G293="","",IFERROR(INDEX(L_Probas,MATCH(G293,L_Etapes,0)),""))</f>
        <v/>
      </c>
      <c r="J293" s="12">
        <f>IF(OR(H293="",I293=""),"",H293*I293)</f>
        <v/>
      </c>
      <c r="L293" s="8" t="n"/>
      <c r="M293" s="8" t="n"/>
      <c r="O293" s="9">
        <f>IF(OR(B293="",G293="Gagné",G293="Perdu"),"",IF(L293="","Aucune prochaine action",IF(L293&lt;TODAY(),"Action en retard","")))</f>
        <v/>
      </c>
    </row>
    <row r="294">
      <c r="D294" s="9">
        <f>IF(C294="","",IFERROR(INDEX(Entreprises!$B$2:$B$501,MATCH(C294,Entreprises!$A$2:$A$501,0)),"ID inconnu"))</f>
        <v/>
      </c>
      <c r="H294" s="10" t="n"/>
      <c r="I294" s="11">
        <f>IF(G294="","",IFERROR(INDEX(L_Probas,MATCH(G294,L_Etapes,0)),""))</f>
        <v/>
      </c>
      <c r="J294" s="12">
        <f>IF(OR(H294="",I294=""),"",H294*I294)</f>
        <v/>
      </c>
      <c r="L294" s="8" t="n"/>
      <c r="M294" s="8" t="n"/>
      <c r="O294" s="9">
        <f>IF(OR(B294="",G294="Gagné",G294="Perdu"),"",IF(L294="","Aucune prochaine action",IF(L294&lt;TODAY(),"Action en retard","")))</f>
        <v/>
      </c>
    </row>
    <row r="295">
      <c r="D295" s="9">
        <f>IF(C295="","",IFERROR(INDEX(Entreprises!$B$2:$B$501,MATCH(C295,Entreprises!$A$2:$A$501,0)),"ID inconnu"))</f>
        <v/>
      </c>
      <c r="H295" s="10" t="n"/>
      <c r="I295" s="11">
        <f>IF(G295="","",IFERROR(INDEX(L_Probas,MATCH(G295,L_Etapes,0)),""))</f>
        <v/>
      </c>
      <c r="J295" s="12">
        <f>IF(OR(H295="",I295=""),"",H295*I295)</f>
        <v/>
      </c>
      <c r="L295" s="8" t="n"/>
      <c r="M295" s="8" t="n"/>
      <c r="O295" s="9">
        <f>IF(OR(B295="",G295="Gagné",G295="Perdu"),"",IF(L295="","Aucune prochaine action",IF(L295&lt;TODAY(),"Action en retard","")))</f>
        <v/>
      </c>
    </row>
    <row r="296">
      <c r="D296" s="9">
        <f>IF(C296="","",IFERROR(INDEX(Entreprises!$B$2:$B$501,MATCH(C296,Entreprises!$A$2:$A$501,0)),"ID inconnu"))</f>
        <v/>
      </c>
      <c r="H296" s="10" t="n"/>
      <c r="I296" s="11">
        <f>IF(G296="","",IFERROR(INDEX(L_Probas,MATCH(G296,L_Etapes,0)),""))</f>
        <v/>
      </c>
      <c r="J296" s="12">
        <f>IF(OR(H296="",I296=""),"",H296*I296)</f>
        <v/>
      </c>
      <c r="L296" s="8" t="n"/>
      <c r="M296" s="8" t="n"/>
      <c r="O296" s="9">
        <f>IF(OR(B296="",G296="Gagné",G296="Perdu"),"",IF(L296="","Aucune prochaine action",IF(L296&lt;TODAY(),"Action en retard","")))</f>
        <v/>
      </c>
    </row>
    <row r="297">
      <c r="D297" s="9">
        <f>IF(C297="","",IFERROR(INDEX(Entreprises!$B$2:$B$501,MATCH(C297,Entreprises!$A$2:$A$501,0)),"ID inconnu"))</f>
        <v/>
      </c>
      <c r="H297" s="10" t="n"/>
      <c r="I297" s="11">
        <f>IF(G297="","",IFERROR(INDEX(L_Probas,MATCH(G297,L_Etapes,0)),""))</f>
        <v/>
      </c>
      <c r="J297" s="12">
        <f>IF(OR(H297="",I297=""),"",H297*I297)</f>
        <v/>
      </c>
      <c r="L297" s="8" t="n"/>
      <c r="M297" s="8" t="n"/>
      <c r="O297" s="9">
        <f>IF(OR(B297="",G297="Gagné",G297="Perdu"),"",IF(L297="","Aucune prochaine action",IF(L297&lt;TODAY(),"Action en retard","")))</f>
        <v/>
      </c>
    </row>
    <row r="298">
      <c r="D298" s="9">
        <f>IF(C298="","",IFERROR(INDEX(Entreprises!$B$2:$B$501,MATCH(C298,Entreprises!$A$2:$A$501,0)),"ID inconnu"))</f>
        <v/>
      </c>
      <c r="H298" s="10" t="n"/>
      <c r="I298" s="11">
        <f>IF(G298="","",IFERROR(INDEX(L_Probas,MATCH(G298,L_Etapes,0)),""))</f>
        <v/>
      </c>
      <c r="J298" s="12">
        <f>IF(OR(H298="",I298=""),"",H298*I298)</f>
        <v/>
      </c>
      <c r="L298" s="8" t="n"/>
      <c r="M298" s="8" t="n"/>
      <c r="O298" s="9">
        <f>IF(OR(B298="",G298="Gagné",G298="Perdu"),"",IF(L298="","Aucune prochaine action",IF(L298&lt;TODAY(),"Action en retard","")))</f>
        <v/>
      </c>
    </row>
    <row r="299">
      <c r="D299" s="9">
        <f>IF(C299="","",IFERROR(INDEX(Entreprises!$B$2:$B$501,MATCH(C299,Entreprises!$A$2:$A$501,0)),"ID inconnu"))</f>
        <v/>
      </c>
      <c r="H299" s="10" t="n"/>
      <c r="I299" s="11">
        <f>IF(G299="","",IFERROR(INDEX(L_Probas,MATCH(G299,L_Etapes,0)),""))</f>
        <v/>
      </c>
      <c r="J299" s="12">
        <f>IF(OR(H299="",I299=""),"",H299*I299)</f>
        <v/>
      </c>
      <c r="L299" s="8" t="n"/>
      <c r="M299" s="8" t="n"/>
      <c r="O299" s="9">
        <f>IF(OR(B299="",G299="Gagné",G299="Perdu"),"",IF(L299="","Aucune prochaine action",IF(L299&lt;TODAY(),"Action en retard","")))</f>
        <v/>
      </c>
    </row>
    <row r="300">
      <c r="D300" s="9">
        <f>IF(C300="","",IFERROR(INDEX(Entreprises!$B$2:$B$501,MATCH(C300,Entreprises!$A$2:$A$501,0)),"ID inconnu"))</f>
        <v/>
      </c>
      <c r="H300" s="10" t="n"/>
      <c r="I300" s="11">
        <f>IF(G300="","",IFERROR(INDEX(L_Probas,MATCH(G300,L_Etapes,0)),""))</f>
        <v/>
      </c>
      <c r="J300" s="12">
        <f>IF(OR(H300="",I300=""),"",H300*I300)</f>
        <v/>
      </c>
      <c r="L300" s="8" t="n"/>
      <c r="M300" s="8" t="n"/>
      <c r="O300" s="9">
        <f>IF(OR(B300="",G300="Gagné",G300="Perdu"),"",IF(L300="","Aucune prochaine action",IF(L300&lt;TODAY(),"Action en retard","")))</f>
        <v/>
      </c>
    </row>
    <row r="301">
      <c r="D301" s="9">
        <f>IF(C301="","",IFERROR(INDEX(Entreprises!$B$2:$B$501,MATCH(C301,Entreprises!$A$2:$A$501,0)),"ID inconnu"))</f>
        <v/>
      </c>
      <c r="H301" s="10" t="n"/>
      <c r="I301" s="11">
        <f>IF(G301="","",IFERROR(INDEX(L_Probas,MATCH(G301,L_Etapes,0)),""))</f>
        <v/>
      </c>
      <c r="J301" s="12">
        <f>IF(OR(H301="",I301=""),"",H301*I301)</f>
        <v/>
      </c>
      <c r="L301" s="8" t="n"/>
      <c r="M301" s="8" t="n"/>
      <c r="O301" s="9">
        <f>IF(OR(B301="",G301="Gagné",G301="Perdu"),"",IF(L301="","Aucune prochaine action",IF(L301&lt;TODAY(),"Action en retard","")))</f>
        <v/>
      </c>
    </row>
    <row r="302">
      <c r="D302" s="9">
        <f>IF(C302="","",IFERROR(INDEX(Entreprises!$B$2:$B$501,MATCH(C302,Entreprises!$A$2:$A$501,0)),"ID inconnu"))</f>
        <v/>
      </c>
      <c r="H302" s="10" t="n"/>
      <c r="I302" s="11">
        <f>IF(G302="","",IFERROR(INDEX(L_Probas,MATCH(G302,L_Etapes,0)),""))</f>
        <v/>
      </c>
      <c r="J302" s="12">
        <f>IF(OR(H302="",I302=""),"",H302*I302)</f>
        <v/>
      </c>
      <c r="L302" s="8" t="n"/>
      <c r="M302" s="8" t="n"/>
      <c r="O302" s="9">
        <f>IF(OR(B302="",G302="Gagné",G302="Perdu"),"",IF(L302="","Aucune prochaine action",IF(L302&lt;TODAY(),"Action en retard","")))</f>
        <v/>
      </c>
    </row>
    <row r="303">
      <c r="D303" s="9">
        <f>IF(C303="","",IFERROR(INDEX(Entreprises!$B$2:$B$501,MATCH(C303,Entreprises!$A$2:$A$501,0)),"ID inconnu"))</f>
        <v/>
      </c>
      <c r="H303" s="10" t="n"/>
      <c r="I303" s="11">
        <f>IF(G303="","",IFERROR(INDEX(L_Probas,MATCH(G303,L_Etapes,0)),""))</f>
        <v/>
      </c>
      <c r="J303" s="12">
        <f>IF(OR(H303="",I303=""),"",H303*I303)</f>
        <v/>
      </c>
      <c r="L303" s="8" t="n"/>
      <c r="M303" s="8" t="n"/>
      <c r="O303" s="9">
        <f>IF(OR(B303="",G303="Gagné",G303="Perdu"),"",IF(L303="","Aucune prochaine action",IF(L303&lt;TODAY(),"Action en retard","")))</f>
        <v/>
      </c>
    </row>
    <row r="304">
      <c r="D304" s="9">
        <f>IF(C304="","",IFERROR(INDEX(Entreprises!$B$2:$B$501,MATCH(C304,Entreprises!$A$2:$A$501,0)),"ID inconnu"))</f>
        <v/>
      </c>
      <c r="H304" s="10" t="n"/>
      <c r="I304" s="11">
        <f>IF(G304="","",IFERROR(INDEX(L_Probas,MATCH(G304,L_Etapes,0)),""))</f>
        <v/>
      </c>
      <c r="J304" s="12">
        <f>IF(OR(H304="",I304=""),"",H304*I304)</f>
        <v/>
      </c>
      <c r="L304" s="8" t="n"/>
      <c r="M304" s="8" t="n"/>
      <c r="O304" s="9">
        <f>IF(OR(B304="",G304="Gagné",G304="Perdu"),"",IF(L304="","Aucune prochaine action",IF(L304&lt;TODAY(),"Action en retard","")))</f>
        <v/>
      </c>
    </row>
    <row r="305">
      <c r="D305" s="9">
        <f>IF(C305="","",IFERROR(INDEX(Entreprises!$B$2:$B$501,MATCH(C305,Entreprises!$A$2:$A$501,0)),"ID inconnu"))</f>
        <v/>
      </c>
      <c r="H305" s="10" t="n"/>
      <c r="I305" s="11">
        <f>IF(G305="","",IFERROR(INDEX(L_Probas,MATCH(G305,L_Etapes,0)),""))</f>
        <v/>
      </c>
      <c r="J305" s="12">
        <f>IF(OR(H305="",I305=""),"",H305*I305)</f>
        <v/>
      </c>
      <c r="L305" s="8" t="n"/>
      <c r="M305" s="8" t="n"/>
      <c r="O305" s="9">
        <f>IF(OR(B305="",G305="Gagné",G305="Perdu"),"",IF(L305="","Aucune prochaine action",IF(L305&lt;TODAY(),"Action en retard","")))</f>
        <v/>
      </c>
    </row>
    <row r="306">
      <c r="D306" s="9">
        <f>IF(C306="","",IFERROR(INDEX(Entreprises!$B$2:$B$501,MATCH(C306,Entreprises!$A$2:$A$501,0)),"ID inconnu"))</f>
        <v/>
      </c>
      <c r="H306" s="10" t="n"/>
      <c r="I306" s="11">
        <f>IF(G306="","",IFERROR(INDEX(L_Probas,MATCH(G306,L_Etapes,0)),""))</f>
        <v/>
      </c>
      <c r="J306" s="12">
        <f>IF(OR(H306="",I306=""),"",H306*I306)</f>
        <v/>
      </c>
      <c r="L306" s="8" t="n"/>
      <c r="M306" s="8" t="n"/>
      <c r="O306" s="9">
        <f>IF(OR(B306="",G306="Gagné",G306="Perdu"),"",IF(L306="","Aucune prochaine action",IF(L306&lt;TODAY(),"Action en retard","")))</f>
        <v/>
      </c>
    </row>
    <row r="307">
      <c r="D307" s="9">
        <f>IF(C307="","",IFERROR(INDEX(Entreprises!$B$2:$B$501,MATCH(C307,Entreprises!$A$2:$A$501,0)),"ID inconnu"))</f>
        <v/>
      </c>
      <c r="H307" s="10" t="n"/>
      <c r="I307" s="11">
        <f>IF(G307="","",IFERROR(INDEX(L_Probas,MATCH(G307,L_Etapes,0)),""))</f>
        <v/>
      </c>
      <c r="J307" s="12">
        <f>IF(OR(H307="",I307=""),"",H307*I307)</f>
        <v/>
      </c>
      <c r="L307" s="8" t="n"/>
      <c r="M307" s="8" t="n"/>
      <c r="O307" s="9">
        <f>IF(OR(B307="",G307="Gagné",G307="Perdu"),"",IF(L307="","Aucune prochaine action",IF(L307&lt;TODAY(),"Action en retard","")))</f>
        <v/>
      </c>
    </row>
    <row r="308">
      <c r="D308" s="9">
        <f>IF(C308="","",IFERROR(INDEX(Entreprises!$B$2:$B$501,MATCH(C308,Entreprises!$A$2:$A$501,0)),"ID inconnu"))</f>
        <v/>
      </c>
      <c r="H308" s="10" t="n"/>
      <c r="I308" s="11">
        <f>IF(G308="","",IFERROR(INDEX(L_Probas,MATCH(G308,L_Etapes,0)),""))</f>
        <v/>
      </c>
      <c r="J308" s="12">
        <f>IF(OR(H308="",I308=""),"",H308*I308)</f>
        <v/>
      </c>
      <c r="L308" s="8" t="n"/>
      <c r="M308" s="8" t="n"/>
      <c r="O308" s="9">
        <f>IF(OR(B308="",G308="Gagné",G308="Perdu"),"",IF(L308="","Aucune prochaine action",IF(L308&lt;TODAY(),"Action en retard","")))</f>
        <v/>
      </c>
    </row>
    <row r="309">
      <c r="D309" s="9">
        <f>IF(C309="","",IFERROR(INDEX(Entreprises!$B$2:$B$501,MATCH(C309,Entreprises!$A$2:$A$501,0)),"ID inconnu"))</f>
        <v/>
      </c>
      <c r="H309" s="10" t="n"/>
      <c r="I309" s="11">
        <f>IF(G309="","",IFERROR(INDEX(L_Probas,MATCH(G309,L_Etapes,0)),""))</f>
        <v/>
      </c>
      <c r="J309" s="12">
        <f>IF(OR(H309="",I309=""),"",H309*I309)</f>
        <v/>
      </c>
      <c r="L309" s="8" t="n"/>
      <c r="M309" s="8" t="n"/>
      <c r="O309" s="9">
        <f>IF(OR(B309="",G309="Gagné",G309="Perdu"),"",IF(L309="","Aucune prochaine action",IF(L309&lt;TODAY(),"Action en retard","")))</f>
        <v/>
      </c>
    </row>
    <row r="310">
      <c r="D310" s="9">
        <f>IF(C310="","",IFERROR(INDEX(Entreprises!$B$2:$B$501,MATCH(C310,Entreprises!$A$2:$A$501,0)),"ID inconnu"))</f>
        <v/>
      </c>
      <c r="H310" s="10" t="n"/>
      <c r="I310" s="11">
        <f>IF(G310="","",IFERROR(INDEX(L_Probas,MATCH(G310,L_Etapes,0)),""))</f>
        <v/>
      </c>
      <c r="J310" s="12">
        <f>IF(OR(H310="",I310=""),"",H310*I310)</f>
        <v/>
      </c>
      <c r="L310" s="8" t="n"/>
      <c r="M310" s="8" t="n"/>
      <c r="O310" s="9">
        <f>IF(OR(B310="",G310="Gagné",G310="Perdu"),"",IF(L310="","Aucune prochaine action",IF(L310&lt;TODAY(),"Action en retard","")))</f>
        <v/>
      </c>
    </row>
    <row r="311">
      <c r="D311" s="9">
        <f>IF(C311="","",IFERROR(INDEX(Entreprises!$B$2:$B$501,MATCH(C311,Entreprises!$A$2:$A$501,0)),"ID inconnu"))</f>
        <v/>
      </c>
      <c r="H311" s="10" t="n"/>
      <c r="I311" s="11">
        <f>IF(G311="","",IFERROR(INDEX(L_Probas,MATCH(G311,L_Etapes,0)),""))</f>
        <v/>
      </c>
      <c r="J311" s="12">
        <f>IF(OR(H311="",I311=""),"",H311*I311)</f>
        <v/>
      </c>
      <c r="L311" s="8" t="n"/>
      <c r="M311" s="8" t="n"/>
      <c r="O311" s="9">
        <f>IF(OR(B311="",G311="Gagné",G311="Perdu"),"",IF(L311="","Aucune prochaine action",IF(L311&lt;TODAY(),"Action en retard","")))</f>
        <v/>
      </c>
    </row>
    <row r="312">
      <c r="D312" s="9">
        <f>IF(C312="","",IFERROR(INDEX(Entreprises!$B$2:$B$501,MATCH(C312,Entreprises!$A$2:$A$501,0)),"ID inconnu"))</f>
        <v/>
      </c>
      <c r="H312" s="10" t="n"/>
      <c r="I312" s="11">
        <f>IF(G312="","",IFERROR(INDEX(L_Probas,MATCH(G312,L_Etapes,0)),""))</f>
        <v/>
      </c>
      <c r="J312" s="12">
        <f>IF(OR(H312="",I312=""),"",H312*I312)</f>
        <v/>
      </c>
      <c r="L312" s="8" t="n"/>
      <c r="M312" s="8" t="n"/>
      <c r="O312" s="9">
        <f>IF(OR(B312="",G312="Gagné",G312="Perdu"),"",IF(L312="","Aucune prochaine action",IF(L312&lt;TODAY(),"Action en retard","")))</f>
        <v/>
      </c>
    </row>
    <row r="313">
      <c r="D313" s="9">
        <f>IF(C313="","",IFERROR(INDEX(Entreprises!$B$2:$B$501,MATCH(C313,Entreprises!$A$2:$A$501,0)),"ID inconnu"))</f>
        <v/>
      </c>
      <c r="H313" s="10" t="n"/>
      <c r="I313" s="11">
        <f>IF(G313="","",IFERROR(INDEX(L_Probas,MATCH(G313,L_Etapes,0)),""))</f>
        <v/>
      </c>
      <c r="J313" s="12">
        <f>IF(OR(H313="",I313=""),"",H313*I313)</f>
        <v/>
      </c>
      <c r="L313" s="8" t="n"/>
      <c r="M313" s="8" t="n"/>
      <c r="O313" s="9">
        <f>IF(OR(B313="",G313="Gagné",G313="Perdu"),"",IF(L313="","Aucune prochaine action",IF(L313&lt;TODAY(),"Action en retard","")))</f>
        <v/>
      </c>
    </row>
    <row r="314">
      <c r="D314" s="9">
        <f>IF(C314="","",IFERROR(INDEX(Entreprises!$B$2:$B$501,MATCH(C314,Entreprises!$A$2:$A$501,0)),"ID inconnu"))</f>
        <v/>
      </c>
      <c r="H314" s="10" t="n"/>
      <c r="I314" s="11">
        <f>IF(G314="","",IFERROR(INDEX(L_Probas,MATCH(G314,L_Etapes,0)),""))</f>
        <v/>
      </c>
      <c r="J314" s="12">
        <f>IF(OR(H314="",I314=""),"",H314*I314)</f>
        <v/>
      </c>
      <c r="L314" s="8" t="n"/>
      <c r="M314" s="8" t="n"/>
      <c r="O314" s="9">
        <f>IF(OR(B314="",G314="Gagné",G314="Perdu"),"",IF(L314="","Aucune prochaine action",IF(L314&lt;TODAY(),"Action en retard","")))</f>
        <v/>
      </c>
    </row>
    <row r="315">
      <c r="D315" s="9">
        <f>IF(C315="","",IFERROR(INDEX(Entreprises!$B$2:$B$501,MATCH(C315,Entreprises!$A$2:$A$501,0)),"ID inconnu"))</f>
        <v/>
      </c>
      <c r="H315" s="10" t="n"/>
      <c r="I315" s="11">
        <f>IF(G315="","",IFERROR(INDEX(L_Probas,MATCH(G315,L_Etapes,0)),""))</f>
        <v/>
      </c>
      <c r="J315" s="12">
        <f>IF(OR(H315="",I315=""),"",H315*I315)</f>
        <v/>
      </c>
      <c r="L315" s="8" t="n"/>
      <c r="M315" s="8" t="n"/>
      <c r="O315" s="9">
        <f>IF(OR(B315="",G315="Gagné",G315="Perdu"),"",IF(L315="","Aucune prochaine action",IF(L315&lt;TODAY(),"Action en retard","")))</f>
        <v/>
      </c>
    </row>
    <row r="316">
      <c r="D316" s="9">
        <f>IF(C316="","",IFERROR(INDEX(Entreprises!$B$2:$B$501,MATCH(C316,Entreprises!$A$2:$A$501,0)),"ID inconnu"))</f>
        <v/>
      </c>
      <c r="H316" s="10" t="n"/>
      <c r="I316" s="11">
        <f>IF(G316="","",IFERROR(INDEX(L_Probas,MATCH(G316,L_Etapes,0)),""))</f>
        <v/>
      </c>
      <c r="J316" s="12">
        <f>IF(OR(H316="",I316=""),"",H316*I316)</f>
        <v/>
      </c>
      <c r="L316" s="8" t="n"/>
      <c r="M316" s="8" t="n"/>
      <c r="O316" s="9">
        <f>IF(OR(B316="",G316="Gagné",G316="Perdu"),"",IF(L316="","Aucune prochaine action",IF(L316&lt;TODAY(),"Action en retard","")))</f>
        <v/>
      </c>
    </row>
    <row r="317">
      <c r="D317" s="9">
        <f>IF(C317="","",IFERROR(INDEX(Entreprises!$B$2:$B$501,MATCH(C317,Entreprises!$A$2:$A$501,0)),"ID inconnu"))</f>
        <v/>
      </c>
      <c r="H317" s="10" t="n"/>
      <c r="I317" s="11">
        <f>IF(G317="","",IFERROR(INDEX(L_Probas,MATCH(G317,L_Etapes,0)),""))</f>
        <v/>
      </c>
      <c r="J317" s="12">
        <f>IF(OR(H317="",I317=""),"",H317*I317)</f>
        <v/>
      </c>
      <c r="L317" s="8" t="n"/>
      <c r="M317" s="8" t="n"/>
      <c r="O317" s="9">
        <f>IF(OR(B317="",G317="Gagné",G317="Perdu"),"",IF(L317="","Aucune prochaine action",IF(L317&lt;TODAY(),"Action en retard","")))</f>
        <v/>
      </c>
    </row>
    <row r="318">
      <c r="D318" s="9">
        <f>IF(C318="","",IFERROR(INDEX(Entreprises!$B$2:$B$501,MATCH(C318,Entreprises!$A$2:$A$501,0)),"ID inconnu"))</f>
        <v/>
      </c>
      <c r="H318" s="10" t="n"/>
      <c r="I318" s="11">
        <f>IF(G318="","",IFERROR(INDEX(L_Probas,MATCH(G318,L_Etapes,0)),""))</f>
        <v/>
      </c>
      <c r="J318" s="12">
        <f>IF(OR(H318="",I318=""),"",H318*I318)</f>
        <v/>
      </c>
      <c r="L318" s="8" t="n"/>
      <c r="M318" s="8" t="n"/>
      <c r="O318" s="9">
        <f>IF(OR(B318="",G318="Gagné",G318="Perdu"),"",IF(L318="","Aucune prochaine action",IF(L318&lt;TODAY(),"Action en retard","")))</f>
        <v/>
      </c>
    </row>
    <row r="319">
      <c r="D319" s="9">
        <f>IF(C319="","",IFERROR(INDEX(Entreprises!$B$2:$B$501,MATCH(C319,Entreprises!$A$2:$A$501,0)),"ID inconnu"))</f>
        <v/>
      </c>
      <c r="H319" s="10" t="n"/>
      <c r="I319" s="11">
        <f>IF(G319="","",IFERROR(INDEX(L_Probas,MATCH(G319,L_Etapes,0)),""))</f>
        <v/>
      </c>
      <c r="J319" s="12">
        <f>IF(OR(H319="",I319=""),"",H319*I319)</f>
        <v/>
      </c>
      <c r="L319" s="8" t="n"/>
      <c r="M319" s="8" t="n"/>
      <c r="O319" s="9">
        <f>IF(OR(B319="",G319="Gagné",G319="Perdu"),"",IF(L319="","Aucune prochaine action",IF(L319&lt;TODAY(),"Action en retard","")))</f>
        <v/>
      </c>
    </row>
    <row r="320">
      <c r="D320" s="9">
        <f>IF(C320="","",IFERROR(INDEX(Entreprises!$B$2:$B$501,MATCH(C320,Entreprises!$A$2:$A$501,0)),"ID inconnu"))</f>
        <v/>
      </c>
      <c r="H320" s="10" t="n"/>
      <c r="I320" s="11">
        <f>IF(G320="","",IFERROR(INDEX(L_Probas,MATCH(G320,L_Etapes,0)),""))</f>
        <v/>
      </c>
      <c r="J320" s="12">
        <f>IF(OR(H320="",I320=""),"",H320*I320)</f>
        <v/>
      </c>
      <c r="L320" s="8" t="n"/>
      <c r="M320" s="8" t="n"/>
      <c r="O320" s="9">
        <f>IF(OR(B320="",G320="Gagné",G320="Perdu"),"",IF(L320="","Aucune prochaine action",IF(L320&lt;TODAY(),"Action en retard","")))</f>
        <v/>
      </c>
    </row>
    <row r="321">
      <c r="D321" s="9">
        <f>IF(C321="","",IFERROR(INDEX(Entreprises!$B$2:$B$501,MATCH(C321,Entreprises!$A$2:$A$501,0)),"ID inconnu"))</f>
        <v/>
      </c>
      <c r="H321" s="10" t="n"/>
      <c r="I321" s="11">
        <f>IF(G321="","",IFERROR(INDEX(L_Probas,MATCH(G321,L_Etapes,0)),""))</f>
        <v/>
      </c>
      <c r="J321" s="12">
        <f>IF(OR(H321="",I321=""),"",H321*I321)</f>
        <v/>
      </c>
      <c r="L321" s="8" t="n"/>
      <c r="M321" s="8" t="n"/>
      <c r="O321" s="9">
        <f>IF(OR(B321="",G321="Gagné",G321="Perdu"),"",IF(L321="","Aucune prochaine action",IF(L321&lt;TODAY(),"Action en retard","")))</f>
        <v/>
      </c>
    </row>
    <row r="322">
      <c r="D322" s="9">
        <f>IF(C322="","",IFERROR(INDEX(Entreprises!$B$2:$B$501,MATCH(C322,Entreprises!$A$2:$A$501,0)),"ID inconnu"))</f>
        <v/>
      </c>
      <c r="H322" s="10" t="n"/>
      <c r="I322" s="11">
        <f>IF(G322="","",IFERROR(INDEX(L_Probas,MATCH(G322,L_Etapes,0)),""))</f>
        <v/>
      </c>
      <c r="J322" s="12">
        <f>IF(OR(H322="",I322=""),"",H322*I322)</f>
        <v/>
      </c>
      <c r="L322" s="8" t="n"/>
      <c r="M322" s="8" t="n"/>
      <c r="O322" s="9">
        <f>IF(OR(B322="",G322="Gagné",G322="Perdu"),"",IF(L322="","Aucune prochaine action",IF(L322&lt;TODAY(),"Action en retard","")))</f>
        <v/>
      </c>
    </row>
    <row r="323">
      <c r="D323" s="9">
        <f>IF(C323="","",IFERROR(INDEX(Entreprises!$B$2:$B$501,MATCH(C323,Entreprises!$A$2:$A$501,0)),"ID inconnu"))</f>
        <v/>
      </c>
      <c r="H323" s="10" t="n"/>
      <c r="I323" s="11">
        <f>IF(G323="","",IFERROR(INDEX(L_Probas,MATCH(G323,L_Etapes,0)),""))</f>
        <v/>
      </c>
      <c r="J323" s="12">
        <f>IF(OR(H323="",I323=""),"",H323*I323)</f>
        <v/>
      </c>
      <c r="L323" s="8" t="n"/>
      <c r="M323" s="8" t="n"/>
      <c r="O323" s="9">
        <f>IF(OR(B323="",G323="Gagné",G323="Perdu"),"",IF(L323="","Aucune prochaine action",IF(L323&lt;TODAY(),"Action en retard","")))</f>
        <v/>
      </c>
    </row>
    <row r="324">
      <c r="D324" s="9">
        <f>IF(C324="","",IFERROR(INDEX(Entreprises!$B$2:$B$501,MATCH(C324,Entreprises!$A$2:$A$501,0)),"ID inconnu"))</f>
        <v/>
      </c>
      <c r="H324" s="10" t="n"/>
      <c r="I324" s="11">
        <f>IF(G324="","",IFERROR(INDEX(L_Probas,MATCH(G324,L_Etapes,0)),""))</f>
        <v/>
      </c>
      <c r="J324" s="12">
        <f>IF(OR(H324="",I324=""),"",H324*I324)</f>
        <v/>
      </c>
      <c r="L324" s="8" t="n"/>
      <c r="M324" s="8" t="n"/>
      <c r="O324" s="9">
        <f>IF(OR(B324="",G324="Gagné",G324="Perdu"),"",IF(L324="","Aucune prochaine action",IF(L324&lt;TODAY(),"Action en retard","")))</f>
        <v/>
      </c>
    </row>
    <row r="325">
      <c r="D325" s="9">
        <f>IF(C325="","",IFERROR(INDEX(Entreprises!$B$2:$B$501,MATCH(C325,Entreprises!$A$2:$A$501,0)),"ID inconnu"))</f>
        <v/>
      </c>
      <c r="H325" s="10" t="n"/>
      <c r="I325" s="11">
        <f>IF(G325="","",IFERROR(INDEX(L_Probas,MATCH(G325,L_Etapes,0)),""))</f>
        <v/>
      </c>
      <c r="J325" s="12">
        <f>IF(OR(H325="",I325=""),"",H325*I325)</f>
        <v/>
      </c>
      <c r="L325" s="8" t="n"/>
      <c r="M325" s="8" t="n"/>
      <c r="O325" s="9">
        <f>IF(OR(B325="",G325="Gagné",G325="Perdu"),"",IF(L325="","Aucune prochaine action",IF(L325&lt;TODAY(),"Action en retard","")))</f>
        <v/>
      </c>
    </row>
    <row r="326">
      <c r="D326" s="9">
        <f>IF(C326="","",IFERROR(INDEX(Entreprises!$B$2:$B$501,MATCH(C326,Entreprises!$A$2:$A$501,0)),"ID inconnu"))</f>
        <v/>
      </c>
      <c r="H326" s="10" t="n"/>
      <c r="I326" s="11">
        <f>IF(G326="","",IFERROR(INDEX(L_Probas,MATCH(G326,L_Etapes,0)),""))</f>
        <v/>
      </c>
      <c r="J326" s="12">
        <f>IF(OR(H326="",I326=""),"",H326*I326)</f>
        <v/>
      </c>
      <c r="L326" s="8" t="n"/>
      <c r="M326" s="8" t="n"/>
      <c r="O326" s="9">
        <f>IF(OR(B326="",G326="Gagné",G326="Perdu"),"",IF(L326="","Aucune prochaine action",IF(L326&lt;TODAY(),"Action en retard","")))</f>
        <v/>
      </c>
    </row>
    <row r="327">
      <c r="D327" s="9">
        <f>IF(C327="","",IFERROR(INDEX(Entreprises!$B$2:$B$501,MATCH(C327,Entreprises!$A$2:$A$501,0)),"ID inconnu"))</f>
        <v/>
      </c>
      <c r="H327" s="10" t="n"/>
      <c r="I327" s="11">
        <f>IF(G327="","",IFERROR(INDEX(L_Probas,MATCH(G327,L_Etapes,0)),""))</f>
        <v/>
      </c>
      <c r="J327" s="12">
        <f>IF(OR(H327="",I327=""),"",H327*I327)</f>
        <v/>
      </c>
      <c r="L327" s="8" t="n"/>
      <c r="M327" s="8" t="n"/>
      <c r="O327" s="9">
        <f>IF(OR(B327="",G327="Gagné",G327="Perdu"),"",IF(L327="","Aucune prochaine action",IF(L327&lt;TODAY(),"Action en retard","")))</f>
        <v/>
      </c>
    </row>
    <row r="328">
      <c r="D328" s="9">
        <f>IF(C328="","",IFERROR(INDEX(Entreprises!$B$2:$B$501,MATCH(C328,Entreprises!$A$2:$A$501,0)),"ID inconnu"))</f>
        <v/>
      </c>
      <c r="H328" s="10" t="n"/>
      <c r="I328" s="11">
        <f>IF(G328="","",IFERROR(INDEX(L_Probas,MATCH(G328,L_Etapes,0)),""))</f>
        <v/>
      </c>
      <c r="J328" s="12">
        <f>IF(OR(H328="",I328=""),"",H328*I328)</f>
        <v/>
      </c>
      <c r="L328" s="8" t="n"/>
      <c r="M328" s="8" t="n"/>
      <c r="O328" s="9">
        <f>IF(OR(B328="",G328="Gagné",G328="Perdu"),"",IF(L328="","Aucune prochaine action",IF(L328&lt;TODAY(),"Action en retard","")))</f>
        <v/>
      </c>
    </row>
    <row r="329">
      <c r="D329" s="9">
        <f>IF(C329="","",IFERROR(INDEX(Entreprises!$B$2:$B$501,MATCH(C329,Entreprises!$A$2:$A$501,0)),"ID inconnu"))</f>
        <v/>
      </c>
      <c r="H329" s="10" t="n"/>
      <c r="I329" s="11">
        <f>IF(G329="","",IFERROR(INDEX(L_Probas,MATCH(G329,L_Etapes,0)),""))</f>
        <v/>
      </c>
      <c r="J329" s="12">
        <f>IF(OR(H329="",I329=""),"",H329*I329)</f>
        <v/>
      </c>
      <c r="L329" s="8" t="n"/>
      <c r="M329" s="8" t="n"/>
      <c r="O329" s="9">
        <f>IF(OR(B329="",G329="Gagné",G329="Perdu"),"",IF(L329="","Aucune prochaine action",IF(L329&lt;TODAY(),"Action en retard","")))</f>
        <v/>
      </c>
    </row>
    <row r="330">
      <c r="D330" s="9">
        <f>IF(C330="","",IFERROR(INDEX(Entreprises!$B$2:$B$501,MATCH(C330,Entreprises!$A$2:$A$501,0)),"ID inconnu"))</f>
        <v/>
      </c>
      <c r="H330" s="10" t="n"/>
      <c r="I330" s="11">
        <f>IF(G330="","",IFERROR(INDEX(L_Probas,MATCH(G330,L_Etapes,0)),""))</f>
        <v/>
      </c>
      <c r="J330" s="12">
        <f>IF(OR(H330="",I330=""),"",H330*I330)</f>
        <v/>
      </c>
      <c r="L330" s="8" t="n"/>
      <c r="M330" s="8" t="n"/>
      <c r="O330" s="9">
        <f>IF(OR(B330="",G330="Gagné",G330="Perdu"),"",IF(L330="","Aucune prochaine action",IF(L330&lt;TODAY(),"Action en retard","")))</f>
        <v/>
      </c>
    </row>
    <row r="331">
      <c r="D331" s="9">
        <f>IF(C331="","",IFERROR(INDEX(Entreprises!$B$2:$B$501,MATCH(C331,Entreprises!$A$2:$A$501,0)),"ID inconnu"))</f>
        <v/>
      </c>
      <c r="H331" s="10" t="n"/>
      <c r="I331" s="11">
        <f>IF(G331="","",IFERROR(INDEX(L_Probas,MATCH(G331,L_Etapes,0)),""))</f>
        <v/>
      </c>
      <c r="J331" s="12">
        <f>IF(OR(H331="",I331=""),"",H331*I331)</f>
        <v/>
      </c>
      <c r="L331" s="8" t="n"/>
      <c r="M331" s="8" t="n"/>
      <c r="O331" s="9">
        <f>IF(OR(B331="",G331="Gagné",G331="Perdu"),"",IF(L331="","Aucune prochaine action",IF(L331&lt;TODAY(),"Action en retard","")))</f>
        <v/>
      </c>
    </row>
    <row r="332">
      <c r="D332" s="9">
        <f>IF(C332="","",IFERROR(INDEX(Entreprises!$B$2:$B$501,MATCH(C332,Entreprises!$A$2:$A$501,0)),"ID inconnu"))</f>
        <v/>
      </c>
      <c r="H332" s="10" t="n"/>
      <c r="I332" s="11">
        <f>IF(G332="","",IFERROR(INDEX(L_Probas,MATCH(G332,L_Etapes,0)),""))</f>
        <v/>
      </c>
      <c r="J332" s="12">
        <f>IF(OR(H332="",I332=""),"",H332*I332)</f>
        <v/>
      </c>
      <c r="L332" s="8" t="n"/>
      <c r="M332" s="8" t="n"/>
      <c r="O332" s="9">
        <f>IF(OR(B332="",G332="Gagné",G332="Perdu"),"",IF(L332="","Aucune prochaine action",IF(L332&lt;TODAY(),"Action en retard","")))</f>
        <v/>
      </c>
    </row>
    <row r="333">
      <c r="D333" s="9">
        <f>IF(C333="","",IFERROR(INDEX(Entreprises!$B$2:$B$501,MATCH(C333,Entreprises!$A$2:$A$501,0)),"ID inconnu"))</f>
        <v/>
      </c>
      <c r="H333" s="10" t="n"/>
      <c r="I333" s="11">
        <f>IF(G333="","",IFERROR(INDEX(L_Probas,MATCH(G333,L_Etapes,0)),""))</f>
        <v/>
      </c>
      <c r="J333" s="12">
        <f>IF(OR(H333="",I333=""),"",H333*I333)</f>
        <v/>
      </c>
      <c r="L333" s="8" t="n"/>
      <c r="M333" s="8" t="n"/>
      <c r="O333" s="9">
        <f>IF(OR(B333="",G333="Gagné",G333="Perdu"),"",IF(L333="","Aucune prochaine action",IF(L333&lt;TODAY(),"Action en retard","")))</f>
        <v/>
      </c>
    </row>
    <row r="334">
      <c r="D334" s="9">
        <f>IF(C334="","",IFERROR(INDEX(Entreprises!$B$2:$B$501,MATCH(C334,Entreprises!$A$2:$A$501,0)),"ID inconnu"))</f>
        <v/>
      </c>
      <c r="H334" s="10" t="n"/>
      <c r="I334" s="11">
        <f>IF(G334="","",IFERROR(INDEX(L_Probas,MATCH(G334,L_Etapes,0)),""))</f>
        <v/>
      </c>
      <c r="J334" s="12">
        <f>IF(OR(H334="",I334=""),"",H334*I334)</f>
        <v/>
      </c>
      <c r="L334" s="8" t="n"/>
      <c r="M334" s="8" t="n"/>
      <c r="O334" s="9">
        <f>IF(OR(B334="",G334="Gagné",G334="Perdu"),"",IF(L334="","Aucune prochaine action",IF(L334&lt;TODAY(),"Action en retard","")))</f>
        <v/>
      </c>
    </row>
    <row r="335">
      <c r="D335" s="9">
        <f>IF(C335="","",IFERROR(INDEX(Entreprises!$B$2:$B$501,MATCH(C335,Entreprises!$A$2:$A$501,0)),"ID inconnu"))</f>
        <v/>
      </c>
      <c r="H335" s="10" t="n"/>
      <c r="I335" s="11">
        <f>IF(G335="","",IFERROR(INDEX(L_Probas,MATCH(G335,L_Etapes,0)),""))</f>
        <v/>
      </c>
      <c r="J335" s="12">
        <f>IF(OR(H335="",I335=""),"",H335*I335)</f>
        <v/>
      </c>
      <c r="L335" s="8" t="n"/>
      <c r="M335" s="8" t="n"/>
      <c r="O335" s="9">
        <f>IF(OR(B335="",G335="Gagné",G335="Perdu"),"",IF(L335="","Aucune prochaine action",IF(L335&lt;TODAY(),"Action en retard","")))</f>
        <v/>
      </c>
    </row>
    <row r="336">
      <c r="D336" s="9">
        <f>IF(C336="","",IFERROR(INDEX(Entreprises!$B$2:$B$501,MATCH(C336,Entreprises!$A$2:$A$501,0)),"ID inconnu"))</f>
        <v/>
      </c>
      <c r="H336" s="10" t="n"/>
      <c r="I336" s="11">
        <f>IF(G336="","",IFERROR(INDEX(L_Probas,MATCH(G336,L_Etapes,0)),""))</f>
        <v/>
      </c>
      <c r="J336" s="12">
        <f>IF(OR(H336="",I336=""),"",H336*I336)</f>
        <v/>
      </c>
      <c r="L336" s="8" t="n"/>
      <c r="M336" s="8" t="n"/>
      <c r="O336" s="9">
        <f>IF(OR(B336="",G336="Gagné",G336="Perdu"),"",IF(L336="","Aucune prochaine action",IF(L336&lt;TODAY(),"Action en retard","")))</f>
        <v/>
      </c>
    </row>
    <row r="337">
      <c r="D337" s="9">
        <f>IF(C337="","",IFERROR(INDEX(Entreprises!$B$2:$B$501,MATCH(C337,Entreprises!$A$2:$A$501,0)),"ID inconnu"))</f>
        <v/>
      </c>
      <c r="H337" s="10" t="n"/>
      <c r="I337" s="11">
        <f>IF(G337="","",IFERROR(INDEX(L_Probas,MATCH(G337,L_Etapes,0)),""))</f>
        <v/>
      </c>
      <c r="J337" s="12">
        <f>IF(OR(H337="",I337=""),"",H337*I337)</f>
        <v/>
      </c>
      <c r="L337" s="8" t="n"/>
      <c r="M337" s="8" t="n"/>
      <c r="O337" s="9">
        <f>IF(OR(B337="",G337="Gagné",G337="Perdu"),"",IF(L337="","Aucune prochaine action",IF(L337&lt;TODAY(),"Action en retard","")))</f>
        <v/>
      </c>
    </row>
    <row r="338">
      <c r="D338" s="9">
        <f>IF(C338="","",IFERROR(INDEX(Entreprises!$B$2:$B$501,MATCH(C338,Entreprises!$A$2:$A$501,0)),"ID inconnu"))</f>
        <v/>
      </c>
      <c r="H338" s="10" t="n"/>
      <c r="I338" s="11">
        <f>IF(G338="","",IFERROR(INDEX(L_Probas,MATCH(G338,L_Etapes,0)),""))</f>
        <v/>
      </c>
      <c r="J338" s="12">
        <f>IF(OR(H338="",I338=""),"",H338*I338)</f>
        <v/>
      </c>
      <c r="L338" s="8" t="n"/>
      <c r="M338" s="8" t="n"/>
      <c r="O338" s="9">
        <f>IF(OR(B338="",G338="Gagné",G338="Perdu"),"",IF(L338="","Aucune prochaine action",IF(L338&lt;TODAY(),"Action en retard","")))</f>
        <v/>
      </c>
    </row>
    <row r="339">
      <c r="D339" s="9">
        <f>IF(C339="","",IFERROR(INDEX(Entreprises!$B$2:$B$501,MATCH(C339,Entreprises!$A$2:$A$501,0)),"ID inconnu"))</f>
        <v/>
      </c>
      <c r="H339" s="10" t="n"/>
      <c r="I339" s="11">
        <f>IF(G339="","",IFERROR(INDEX(L_Probas,MATCH(G339,L_Etapes,0)),""))</f>
        <v/>
      </c>
      <c r="J339" s="12">
        <f>IF(OR(H339="",I339=""),"",H339*I339)</f>
        <v/>
      </c>
      <c r="L339" s="8" t="n"/>
      <c r="M339" s="8" t="n"/>
      <c r="O339" s="9">
        <f>IF(OR(B339="",G339="Gagné",G339="Perdu"),"",IF(L339="","Aucune prochaine action",IF(L339&lt;TODAY(),"Action en retard","")))</f>
        <v/>
      </c>
    </row>
    <row r="340">
      <c r="D340" s="9">
        <f>IF(C340="","",IFERROR(INDEX(Entreprises!$B$2:$B$501,MATCH(C340,Entreprises!$A$2:$A$501,0)),"ID inconnu"))</f>
        <v/>
      </c>
      <c r="H340" s="10" t="n"/>
      <c r="I340" s="11">
        <f>IF(G340="","",IFERROR(INDEX(L_Probas,MATCH(G340,L_Etapes,0)),""))</f>
        <v/>
      </c>
      <c r="J340" s="12">
        <f>IF(OR(H340="",I340=""),"",H340*I340)</f>
        <v/>
      </c>
      <c r="L340" s="8" t="n"/>
      <c r="M340" s="8" t="n"/>
      <c r="O340" s="9">
        <f>IF(OR(B340="",G340="Gagné",G340="Perdu"),"",IF(L340="","Aucune prochaine action",IF(L340&lt;TODAY(),"Action en retard","")))</f>
        <v/>
      </c>
    </row>
    <row r="341">
      <c r="D341" s="9">
        <f>IF(C341="","",IFERROR(INDEX(Entreprises!$B$2:$B$501,MATCH(C341,Entreprises!$A$2:$A$501,0)),"ID inconnu"))</f>
        <v/>
      </c>
      <c r="H341" s="10" t="n"/>
      <c r="I341" s="11">
        <f>IF(G341="","",IFERROR(INDEX(L_Probas,MATCH(G341,L_Etapes,0)),""))</f>
        <v/>
      </c>
      <c r="J341" s="12">
        <f>IF(OR(H341="",I341=""),"",H341*I341)</f>
        <v/>
      </c>
      <c r="L341" s="8" t="n"/>
      <c r="M341" s="8" t="n"/>
      <c r="O341" s="9">
        <f>IF(OR(B341="",G341="Gagné",G341="Perdu"),"",IF(L341="","Aucune prochaine action",IF(L341&lt;TODAY(),"Action en retard","")))</f>
        <v/>
      </c>
    </row>
    <row r="342">
      <c r="D342" s="9">
        <f>IF(C342="","",IFERROR(INDEX(Entreprises!$B$2:$B$501,MATCH(C342,Entreprises!$A$2:$A$501,0)),"ID inconnu"))</f>
        <v/>
      </c>
      <c r="H342" s="10" t="n"/>
      <c r="I342" s="11">
        <f>IF(G342="","",IFERROR(INDEX(L_Probas,MATCH(G342,L_Etapes,0)),""))</f>
        <v/>
      </c>
      <c r="J342" s="12">
        <f>IF(OR(H342="",I342=""),"",H342*I342)</f>
        <v/>
      </c>
      <c r="L342" s="8" t="n"/>
      <c r="M342" s="8" t="n"/>
      <c r="O342" s="9">
        <f>IF(OR(B342="",G342="Gagné",G342="Perdu"),"",IF(L342="","Aucune prochaine action",IF(L342&lt;TODAY(),"Action en retard","")))</f>
        <v/>
      </c>
    </row>
    <row r="343">
      <c r="D343" s="9">
        <f>IF(C343="","",IFERROR(INDEX(Entreprises!$B$2:$B$501,MATCH(C343,Entreprises!$A$2:$A$501,0)),"ID inconnu"))</f>
        <v/>
      </c>
      <c r="H343" s="10" t="n"/>
      <c r="I343" s="11">
        <f>IF(G343="","",IFERROR(INDEX(L_Probas,MATCH(G343,L_Etapes,0)),""))</f>
        <v/>
      </c>
      <c r="J343" s="12">
        <f>IF(OR(H343="",I343=""),"",H343*I343)</f>
        <v/>
      </c>
      <c r="L343" s="8" t="n"/>
      <c r="M343" s="8" t="n"/>
      <c r="O343" s="9">
        <f>IF(OR(B343="",G343="Gagné",G343="Perdu"),"",IF(L343="","Aucune prochaine action",IF(L343&lt;TODAY(),"Action en retard","")))</f>
        <v/>
      </c>
    </row>
    <row r="344">
      <c r="D344" s="9">
        <f>IF(C344="","",IFERROR(INDEX(Entreprises!$B$2:$B$501,MATCH(C344,Entreprises!$A$2:$A$501,0)),"ID inconnu"))</f>
        <v/>
      </c>
      <c r="H344" s="10" t="n"/>
      <c r="I344" s="11">
        <f>IF(G344="","",IFERROR(INDEX(L_Probas,MATCH(G344,L_Etapes,0)),""))</f>
        <v/>
      </c>
      <c r="J344" s="12">
        <f>IF(OR(H344="",I344=""),"",H344*I344)</f>
        <v/>
      </c>
      <c r="L344" s="8" t="n"/>
      <c r="M344" s="8" t="n"/>
      <c r="O344" s="9">
        <f>IF(OR(B344="",G344="Gagné",G344="Perdu"),"",IF(L344="","Aucune prochaine action",IF(L344&lt;TODAY(),"Action en retard","")))</f>
        <v/>
      </c>
    </row>
    <row r="345">
      <c r="D345" s="9">
        <f>IF(C345="","",IFERROR(INDEX(Entreprises!$B$2:$B$501,MATCH(C345,Entreprises!$A$2:$A$501,0)),"ID inconnu"))</f>
        <v/>
      </c>
      <c r="H345" s="10" t="n"/>
      <c r="I345" s="11">
        <f>IF(G345="","",IFERROR(INDEX(L_Probas,MATCH(G345,L_Etapes,0)),""))</f>
        <v/>
      </c>
      <c r="J345" s="12">
        <f>IF(OR(H345="",I345=""),"",H345*I345)</f>
        <v/>
      </c>
      <c r="L345" s="8" t="n"/>
      <c r="M345" s="8" t="n"/>
      <c r="O345" s="9">
        <f>IF(OR(B345="",G345="Gagné",G345="Perdu"),"",IF(L345="","Aucune prochaine action",IF(L345&lt;TODAY(),"Action en retard","")))</f>
        <v/>
      </c>
    </row>
    <row r="346">
      <c r="D346" s="9">
        <f>IF(C346="","",IFERROR(INDEX(Entreprises!$B$2:$B$501,MATCH(C346,Entreprises!$A$2:$A$501,0)),"ID inconnu"))</f>
        <v/>
      </c>
      <c r="H346" s="10" t="n"/>
      <c r="I346" s="11">
        <f>IF(G346="","",IFERROR(INDEX(L_Probas,MATCH(G346,L_Etapes,0)),""))</f>
        <v/>
      </c>
      <c r="J346" s="12">
        <f>IF(OR(H346="",I346=""),"",H346*I346)</f>
        <v/>
      </c>
      <c r="L346" s="8" t="n"/>
      <c r="M346" s="8" t="n"/>
      <c r="O346" s="9">
        <f>IF(OR(B346="",G346="Gagné",G346="Perdu"),"",IF(L346="","Aucune prochaine action",IF(L346&lt;TODAY(),"Action en retard","")))</f>
        <v/>
      </c>
    </row>
    <row r="347">
      <c r="D347" s="9">
        <f>IF(C347="","",IFERROR(INDEX(Entreprises!$B$2:$B$501,MATCH(C347,Entreprises!$A$2:$A$501,0)),"ID inconnu"))</f>
        <v/>
      </c>
      <c r="H347" s="10" t="n"/>
      <c r="I347" s="11">
        <f>IF(G347="","",IFERROR(INDEX(L_Probas,MATCH(G347,L_Etapes,0)),""))</f>
        <v/>
      </c>
      <c r="J347" s="12">
        <f>IF(OR(H347="",I347=""),"",H347*I347)</f>
        <v/>
      </c>
      <c r="L347" s="8" t="n"/>
      <c r="M347" s="8" t="n"/>
      <c r="O347" s="9">
        <f>IF(OR(B347="",G347="Gagné",G347="Perdu"),"",IF(L347="","Aucune prochaine action",IF(L347&lt;TODAY(),"Action en retard","")))</f>
        <v/>
      </c>
    </row>
    <row r="348">
      <c r="D348" s="9">
        <f>IF(C348="","",IFERROR(INDEX(Entreprises!$B$2:$B$501,MATCH(C348,Entreprises!$A$2:$A$501,0)),"ID inconnu"))</f>
        <v/>
      </c>
      <c r="H348" s="10" t="n"/>
      <c r="I348" s="11">
        <f>IF(G348="","",IFERROR(INDEX(L_Probas,MATCH(G348,L_Etapes,0)),""))</f>
        <v/>
      </c>
      <c r="J348" s="12">
        <f>IF(OR(H348="",I348=""),"",H348*I348)</f>
        <v/>
      </c>
      <c r="L348" s="8" t="n"/>
      <c r="M348" s="8" t="n"/>
      <c r="O348" s="9">
        <f>IF(OR(B348="",G348="Gagné",G348="Perdu"),"",IF(L348="","Aucune prochaine action",IF(L348&lt;TODAY(),"Action en retard","")))</f>
        <v/>
      </c>
    </row>
    <row r="349">
      <c r="D349" s="9">
        <f>IF(C349="","",IFERROR(INDEX(Entreprises!$B$2:$B$501,MATCH(C349,Entreprises!$A$2:$A$501,0)),"ID inconnu"))</f>
        <v/>
      </c>
      <c r="H349" s="10" t="n"/>
      <c r="I349" s="11">
        <f>IF(G349="","",IFERROR(INDEX(L_Probas,MATCH(G349,L_Etapes,0)),""))</f>
        <v/>
      </c>
      <c r="J349" s="12">
        <f>IF(OR(H349="",I349=""),"",H349*I349)</f>
        <v/>
      </c>
      <c r="L349" s="8" t="n"/>
      <c r="M349" s="8" t="n"/>
      <c r="O349" s="9">
        <f>IF(OR(B349="",G349="Gagné",G349="Perdu"),"",IF(L349="","Aucune prochaine action",IF(L349&lt;TODAY(),"Action en retard","")))</f>
        <v/>
      </c>
    </row>
    <row r="350">
      <c r="D350" s="9">
        <f>IF(C350="","",IFERROR(INDEX(Entreprises!$B$2:$B$501,MATCH(C350,Entreprises!$A$2:$A$501,0)),"ID inconnu"))</f>
        <v/>
      </c>
      <c r="H350" s="10" t="n"/>
      <c r="I350" s="11">
        <f>IF(G350="","",IFERROR(INDEX(L_Probas,MATCH(G350,L_Etapes,0)),""))</f>
        <v/>
      </c>
      <c r="J350" s="12">
        <f>IF(OR(H350="",I350=""),"",H350*I350)</f>
        <v/>
      </c>
      <c r="L350" s="8" t="n"/>
      <c r="M350" s="8" t="n"/>
      <c r="O350" s="9">
        <f>IF(OR(B350="",G350="Gagné",G350="Perdu"),"",IF(L350="","Aucune prochaine action",IF(L350&lt;TODAY(),"Action en retard","")))</f>
        <v/>
      </c>
    </row>
    <row r="351">
      <c r="D351" s="9">
        <f>IF(C351="","",IFERROR(INDEX(Entreprises!$B$2:$B$501,MATCH(C351,Entreprises!$A$2:$A$501,0)),"ID inconnu"))</f>
        <v/>
      </c>
      <c r="H351" s="10" t="n"/>
      <c r="I351" s="11">
        <f>IF(G351="","",IFERROR(INDEX(L_Probas,MATCH(G351,L_Etapes,0)),""))</f>
        <v/>
      </c>
      <c r="J351" s="12">
        <f>IF(OR(H351="",I351=""),"",H351*I351)</f>
        <v/>
      </c>
      <c r="L351" s="8" t="n"/>
      <c r="M351" s="8" t="n"/>
      <c r="O351" s="9">
        <f>IF(OR(B351="",G351="Gagné",G351="Perdu"),"",IF(L351="","Aucune prochaine action",IF(L351&lt;TODAY(),"Action en retard","")))</f>
        <v/>
      </c>
    </row>
    <row r="352">
      <c r="D352" s="9">
        <f>IF(C352="","",IFERROR(INDEX(Entreprises!$B$2:$B$501,MATCH(C352,Entreprises!$A$2:$A$501,0)),"ID inconnu"))</f>
        <v/>
      </c>
      <c r="H352" s="10" t="n"/>
      <c r="I352" s="11">
        <f>IF(G352="","",IFERROR(INDEX(L_Probas,MATCH(G352,L_Etapes,0)),""))</f>
        <v/>
      </c>
      <c r="J352" s="12">
        <f>IF(OR(H352="",I352=""),"",H352*I352)</f>
        <v/>
      </c>
      <c r="L352" s="8" t="n"/>
      <c r="M352" s="8" t="n"/>
      <c r="O352" s="9">
        <f>IF(OR(B352="",G352="Gagné",G352="Perdu"),"",IF(L352="","Aucune prochaine action",IF(L352&lt;TODAY(),"Action en retard","")))</f>
        <v/>
      </c>
    </row>
    <row r="353">
      <c r="D353" s="9">
        <f>IF(C353="","",IFERROR(INDEX(Entreprises!$B$2:$B$501,MATCH(C353,Entreprises!$A$2:$A$501,0)),"ID inconnu"))</f>
        <v/>
      </c>
      <c r="H353" s="10" t="n"/>
      <c r="I353" s="11">
        <f>IF(G353="","",IFERROR(INDEX(L_Probas,MATCH(G353,L_Etapes,0)),""))</f>
        <v/>
      </c>
      <c r="J353" s="12">
        <f>IF(OR(H353="",I353=""),"",H353*I353)</f>
        <v/>
      </c>
      <c r="L353" s="8" t="n"/>
      <c r="M353" s="8" t="n"/>
      <c r="O353" s="9">
        <f>IF(OR(B353="",G353="Gagné",G353="Perdu"),"",IF(L353="","Aucune prochaine action",IF(L353&lt;TODAY(),"Action en retard","")))</f>
        <v/>
      </c>
    </row>
    <row r="354">
      <c r="D354" s="9">
        <f>IF(C354="","",IFERROR(INDEX(Entreprises!$B$2:$B$501,MATCH(C354,Entreprises!$A$2:$A$501,0)),"ID inconnu"))</f>
        <v/>
      </c>
      <c r="H354" s="10" t="n"/>
      <c r="I354" s="11">
        <f>IF(G354="","",IFERROR(INDEX(L_Probas,MATCH(G354,L_Etapes,0)),""))</f>
        <v/>
      </c>
      <c r="J354" s="12">
        <f>IF(OR(H354="",I354=""),"",H354*I354)</f>
        <v/>
      </c>
      <c r="L354" s="8" t="n"/>
      <c r="M354" s="8" t="n"/>
      <c r="O354" s="9">
        <f>IF(OR(B354="",G354="Gagné",G354="Perdu"),"",IF(L354="","Aucune prochaine action",IF(L354&lt;TODAY(),"Action en retard","")))</f>
        <v/>
      </c>
    </row>
    <row r="355">
      <c r="D355" s="9">
        <f>IF(C355="","",IFERROR(INDEX(Entreprises!$B$2:$B$501,MATCH(C355,Entreprises!$A$2:$A$501,0)),"ID inconnu"))</f>
        <v/>
      </c>
      <c r="H355" s="10" t="n"/>
      <c r="I355" s="11">
        <f>IF(G355="","",IFERROR(INDEX(L_Probas,MATCH(G355,L_Etapes,0)),""))</f>
        <v/>
      </c>
      <c r="J355" s="12">
        <f>IF(OR(H355="",I355=""),"",H355*I355)</f>
        <v/>
      </c>
      <c r="L355" s="8" t="n"/>
      <c r="M355" s="8" t="n"/>
      <c r="O355" s="9">
        <f>IF(OR(B355="",G355="Gagné",G355="Perdu"),"",IF(L355="","Aucune prochaine action",IF(L355&lt;TODAY(),"Action en retard","")))</f>
        <v/>
      </c>
    </row>
    <row r="356">
      <c r="D356" s="9">
        <f>IF(C356="","",IFERROR(INDEX(Entreprises!$B$2:$B$501,MATCH(C356,Entreprises!$A$2:$A$501,0)),"ID inconnu"))</f>
        <v/>
      </c>
      <c r="H356" s="10" t="n"/>
      <c r="I356" s="11">
        <f>IF(G356="","",IFERROR(INDEX(L_Probas,MATCH(G356,L_Etapes,0)),""))</f>
        <v/>
      </c>
      <c r="J356" s="12">
        <f>IF(OR(H356="",I356=""),"",H356*I356)</f>
        <v/>
      </c>
      <c r="L356" s="8" t="n"/>
      <c r="M356" s="8" t="n"/>
      <c r="O356" s="9">
        <f>IF(OR(B356="",G356="Gagné",G356="Perdu"),"",IF(L356="","Aucune prochaine action",IF(L356&lt;TODAY(),"Action en retard","")))</f>
        <v/>
      </c>
    </row>
    <row r="357">
      <c r="D357" s="9">
        <f>IF(C357="","",IFERROR(INDEX(Entreprises!$B$2:$B$501,MATCH(C357,Entreprises!$A$2:$A$501,0)),"ID inconnu"))</f>
        <v/>
      </c>
      <c r="H357" s="10" t="n"/>
      <c r="I357" s="11">
        <f>IF(G357="","",IFERROR(INDEX(L_Probas,MATCH(G357,L_Etapes,0)),""))</f>
        <v/>
      </c>
      <c r="J357" s="12">
        <f>IF(OR(H357="",I357=""),"",H357*I357)</f>
        <v/>
      </c>
      <c r="L357" s="8" t="n"/>
      <c r="M357" s="8" t="n"/>
      <c r="O357" s="9">
        <f>IF(OR(B357="",G357="Gagné",G357="Perdu"),"",IF(L357="","Aucune prochaine action",IF(L357&lt;TODAY(),"Action en retard","")))</f>
        <v/>
      </c>
    </row>
    <row r="358">
      <c r="D358" s="9">
        <f>IF(C358="","",IFERROR(INDEX(Entreprises!$B$2:$B$501,MATCH(C358,Entreprises!$A$2:$A$501,0)),"ID inconnu"))</f>
        <v/>
      </c>
      <c r="H358" s="10" t="n"/>
      <c r="I358" s="11">
        <f>IF(G358="","",IFERROR(INDEX(L_Probas,MATCH(G358,L_Etapes,0)),""))</f>
        <v/>
      </c>
      <c r="J358" s="12">
        <f>IF(OR(H358="",I358=""),"",H358*I358)</f>
        <v/>
      </c>
      <c r="L358" s="8" t="n"/>
      <c r="M358" s="8" t="n"/>
      <c r="O358" s="9">
        <f>IF(OR(B358="",G358="Gagné",G358="Perdu"),"",IF(L358="","Aucune prochaine action",IF(L358&lt;TODAY(),"Action en retard","")))</f>
        <v/>
      </c>
    </row>
    <row r="359">
      <c r="D359" s="9">
        <f>IF(C359="","",IFERROR(INDEX(Entreprises!$B$2:$B$501,MATCH(C359,Entreprises!$A$2:$A$501,0)),"ID inconnu"))</f>
        <v/>
      </c>
      <c r="H359" s="10" t="n"/>
      <c r="I359" s="11">
        <f>IF(G359="","",IFERROR(INDEX(L_Probas,MATCH(G359,L_Etapes,0)),""))</f>
        <v/>
      </c>
      <c r="J359" s="12">
        <f>IF(OR(H359="",I359=""),"",H359*I359)</f>
        <v/>
      </c>
      <c r="L359" s="8" t="n"/>
      <c r="M359" s="8" t="n"/>
      <c r="O359" s="9">
        <f>IF(OR(B359="",G359="Gagné",G359="Perdu"),"",IF(L359="","Aucune prochaine action",IF(L359&lt;TODAY(),"Action en retard","")))</f>
        <v/>
      </c>
    </row>
    <row r="360">
      <c r="D360" s="9">
        <f>IF(C360="","",IFERROR(INDEX(Entreprises!$B$2:$B$501,MATCH(C360,Entreprises!$A$2:$A$501,0)),"ID inconnu"))</f>
        <v/>
      </c>
      <c r="H360" s="10" t="n"/>
      <c r="I360" s="11">
        <f>IF(G360="","",IFERROR(INDEX(L_Probas,MATCH(G360,L_Etapes,0)),""))</f>
        <v/>
      </c>
      <c r="J360" s="12">
        <f>IF(OR(H360="",I360=""),"",H360*I360)</f>
        <v/>
      </c>
      <c r="L360" s="8" t="n"/>
      <c r="M360" s="8" t="n"/>
      <c r="O360" s="9">
        <f>IF(OR(B360="",G360="Gagné",G360="Perdu"),"",IF(L360="","Aucune prochaine action",IF(L360&lt;TODAY(),"Action en retard","")))</f>
        <v/>
      </c>
    </row>
    <row r="361">
      <c r="D361" s="9">
        <f>IF(C361="","",IFERROR(INDEX(Entreprises!$B$2:$B$501,MATCH(C361,Entreprises!$A$2:$A$501,0)),"ID inconnu"))</f>
        <v/>
      </c>
      <c r="H361" s="10" t="n"/>
      <c r="I361" s="11">
        <f>IF(G361="","",IFERROR(INDEX(L_Probas,MATCH(G361,L_Etapes,0)),""))</f>
        <v/>
      </c>
      <c r="J361" s="12">
        <f>IF(OR(H361="",I361=""),"",H361*I361)</f>
        <v/>
      </c>
      <c r="L361" s="8" t="n"/>
      <c r="M361" s="8" t="n"/>
      <c r="O361" s="9">
        <f>IF(OR(B361="",G361="Gagné",G361="Perdu"),"",IF(L361="","Aucune prochaine action",IF(L361&lt;TODAY(),"Action en retard","")))</f>
        <v/>
      </c>
    </row>
    <row r="362">
      <c r="D362" s="9">
        <f>IF(C362="","",IFERROR(INDEX(Entreprises!$B$2:$B$501,MATCH(C362,Entreprises!$A$2:$A$501,0)),"ID inconnu"))</f>
        <v/>
      </c>
      <c r="H362" s="10" t="n"/>
      <c r="I362" s="11">
        <f>IF(G362="","",IFERROR(INDEX(L_Probas,MATCH(G362,L_Etapes,0)),""))</f>
        <v/>
      </c>
      <c r="J362" s="12">
        <f>IF(OR(H362="",I362=""),"",H362*I362)</f>
        <v/>
      </c>
      <c r="L362" s="8" t="n"/>
      <c r="M362" s="8" t="n"/>
      <c r="O362" s="9">
        <f>IF(OR(B362="",G362="Gagné",G362="Perdu"),"",IF(L362="","Aucune prochaine action",IF(L362&lt;TODAY(),"Action en retard","")))</f>
        <v/>
      </c>
    </row>
    <row r="363">
      <c r="D363" s="9">
        <f>IF(C363="","",IFERROR(INDEX(Entreprises!$B$2:$B$501,MATCH(C363,Entreprises!$A$2:$A$501,0)),"ID inconnu"))</f>
        <v/>
      </c>
      <c r="H363" s="10" t="n"/>
      <c r="I363" s="11">
        <f>IF(G363="","",IFERROR(INDEX(L_Probas,MATCH(G363,L_Etapes,0)),""))</f>
        <v/>
      </c>
      <c r="J363" s="12">
        <f>IF(OR(H363="",I363=""),"",H363*I363)</f>
        <v/>
      </c>
      <c r="L363" s="8" t="n"/>
      <c r="M363" s="8" t="n"/>
      <c r="O363" s="9">
        <f>IF(OR(B363="",G363="Gagné",G363="Perdu"),"",IF(L363="","Aucune prochaine action",IF(L363&lt;TODAY(),"Action en retard","")))</f>
        <v/>
      </c>
    </row>
    <row r="364">
      <c r="D364" s="9">
        <f>IF(C364="","",IFERROR(INDEX(Entreprises!$B$2:$B$501,MATCH(C364,Entreprises!$A$2:$A$501,0)),"ID inconnu"))</f>
        <v/>
      </c>
      <c r="H364" s="10" t="n"/>
      <c r="I364" s="11">
        <f>IF(G364="","",IFERROR(INDEX(L_Probas,MATCH(G364,L_Etapes,0)),""))</f>
        <v/>
      </c>
      <c r="J364" s="12">
        <f>IF(OR(H364="",I364=""),"",H364*I364)</f>
        <v/>
      </c>
      <c r="L364" s="8" t="n"/>
      <c r="M364" s="8" t="n"/>
      <c r="O364" s="9">
        <f>IF(OR(B364="",G364="Gagné",G364="Perdu"),"",IF(L364="","Aucune prochaine action",IF(L364&lt;TODAY(),"Action en retard","")))</f>
        <v/>
      </c>
    </row>
    <row r="365">
      <c r="D365" s="9">
        <f>IF(C365="","",IFERROR(INDEX(Entreprises!$B$2:$B$501,MATCH(C365,Entreprises!$A$2:$A$501,0)),"ID inconnu"))</f>
        <v/>
      </c>
      <c r="H365" s="10" t="n"/>
      <c r="I365" s="11">
        <f>IF(G365="","",IFERROR(INDEX(L_Probas,MATCH(G365,L_Etapes,0)),""))</f>
        <v/>
      </c>
      <c r="J365" s="12">
        <f>IF(OR(H365="",I365=""),"",H365*I365)</f>
        <v/>
      </c>
      <c r="L365" s="8" t="n"/>
      <c r="M365" s="8" t="n"/>
      <c r="O365" s="9">
        <f>IF(OR(B365="",G365="Gagné",G365="Perdu"),"",IF(L365="","Aucune prochaine action",IF(L365&lt;TODAY(),"Action en retard","")))</f>
        <v/>
      </c>
    </row>
    <row r="366">
      <c r="D366" s="9">
        <f>IF(C366="","",IFERROR(INDEX(Entreprises!$B$2:$B$501,MATCH(C366,Entreprises!$A$2:$A$501,0)),"ID inconnu"))</f>
        <v/>
      </c>
      <c r="H366" s="10" t="n"/>
      <c r="I366" s="11">
        <f>IF(G366="","",IFERROR(INDEX(L_Probas,MATCH(G366,L_Etapes,0)),""))</f>
        <v/>
      </c>
      <c r="J366" s="12">
        <f>IF(OR(H366="",I366=""),"",H366*I366)</f>
        <v/>
      </c>
      <c r="L366" s="8" t="n"/>
      <c r="M366" s="8" t="n"/>
      <c r="O366" s="9">
        <f>IF(OR(B366="",G366="Gagné",G366="Perdu"),"",IF(L366="","Aucune prochaine action",IF(L366&lt;TODAY(),"Action en retard","")))</f>
        <v/>
      </c>
    </row>
    <row r="367">
      <c r="D367" s="9">
        <f>IF(C367="","",IFERROR(INDEX(Entreprises!$B$2:$B$501,MATCH(C367,Entreprises!$A$2:$A$501,0)),"ID inconnu"))</f>
        <v/>
      </c>
      <c r="H367" s="10" t="n"/>
      <c r="I367" s="11">
        <f>IF(G367="","",IFERROR(INDEX(L_Probas,MATCH(G367,L_Etapes,0)),""))</f>
        <v/>
      </c>
      <c r="J367" s="12">
        <f>IF(OR(H367="",I367=""),"",H367*I367)</f>
        <v/>
      </c>
      <c r="L367" s="8" t="n"/>
      <c r="M367" s="8" t="n"/>
      <c r="O367" s="9">
        <f>IF(OR(B367="",G367="Gagné",G367="Perdu"),"",IF(L367="","Aucune prochaine action",IF(L367&lt;TODAY(),"Action en retard","")))</f>
        <v/>
      </c>
    </row>
    <row r="368">
      <c r="D368" s="9">
        <f>IF(C368="","",IFERROR(INDEX(Entreprises!$B$2:$B$501,MATCH(C368,Entreprises!$A$2:$A$501,0)),"ID inconnu"))</f>
        <v/>
      </c>
      <c r="H368" s="10" t="n"/>
      <c r="I368" s="11">
        <f>IF(G368="","",IFERROR(INDEX(L_Probas,MATCH(G368,L_Etapes,0)),""))</f>
        <v/>
      </c>
      <c r="J368" s="12">
        <f>IF(OR(H368="",I368=""),"",H368*I368)</f>
        <v/>
      </c>
      <c r="L368" s="8" t="n"/>
      <c r="M368" s="8" t="n"/>
      <c r="O368" s="9">
        <f>IF(OR(B368="",G368="Gagné",G368="Perdu"),"",IF(L368="","Aucune prochaine action",IF(L368&lt;TODAY(),"Action en retard","")))</f>
        <v/>
      </c>
    </row>
    <row r="369">
      <c r="D369" s="9">
        <f>IF(C369="","",IFERROR(INDEX(Entreprises!$B$2:$B$501,MATCH(C369,Entreprises!$A$2:$A$501,0)),"ID inconnu"))</f>
        <v/>
      </c>
      <c r="H369" s="10" t="n"/>
      <c r="I369" s="11">
        <f>IF(G369="","",IFERROR(INDEX(L_Probas,MATCH(G369,L_Etapes,0)),""))</f>
        <v/>
      </c>
      <c r="J369" s="12">
        <f>IF(OR(H369="",I369=""),"",H369*I369)</f>
        <v/>
      </c>
      <c r="L369" s="8" t="n"/>
      <c r="M369" s="8" t="n"/>
      <c r="O369" s="9">
        <f>IF(OR(B369="",G369="Gagné",G369="Perdu"),"",IF(L369="","Aucune prochaine action",IF(L369&lt;TODAY(),"Action en retard","")))</f>
        <v/>
      </c>
    </row>
    <row r="370">
      <c r="D370" s="9">
        <f>IF(C370="","",IFERROR(INDEX(Entreprises!$B$2:$B$501,MATCH(C370,Entreprises!$A$2:$A$501,0)),"ID inconnu"))</f>
        <v/>
      </c>
      <c r="H370" s="10" t="n"/>
      <c r="I370" s="11">
        <f>IF(G370="","",IFERROR(INDEX(L_Probas,MATCH(G370,L_Etapes,0)),""))</f>
        <v/>
      </c>
      <c r="J370" s="12">
        <f>IF(OR(H370="",I370=""),"",H370*I370)</f>
        <v/>
      </c>
      <c r="L370" s="8" t="n"/>
      <c r="M370" s="8" t="n"/>
      <c r="O370" s="9">
        <f>IF(OR(B370="",G370="Gagné",G370="Perdu"),"",IF(L370="","Aucune prochaine action",IF(L370&lt;TODAY(),"Action en retard","")))</f>
        <v/>
      </c>
    </row>
    <row r="371">
      <c r="D371" s="9">
        <f>IF(C371="","",IFERROR(INDEX(Entreprises!$B$2:$B$501,MATCH(C371,Entreprises!$A$2:$A$501,0)),"ID inconnu"))</f>
        <v/>
      </c>
      <c r="H371" s="10" t="n"/>
      <c r="I371" s="11">
        <f>IF(G371="","",IFERROR(INDEX(L_Probas,MATCH(G371,L_Etapes,0)),""))</f>
        <v/>
      </c>
      <c r="J371" s="12">
        <f>IF(OR(H371="",I371=""),"",H371*I371)</f>
        <v/>
      </c>
      <c r="L371" s="8" t="n"/>
      <c r="M371" s="8" t="n"/>
      <c r="O371" s="9">
        <f>IF(OR(B371="",G371="Gagné",G371="Perdu"),"",IF(L371="","Aucune prochaine action",IF(L371&lt;TODAY(),"Action en retard","")))</f>
        <v/>
      </c>
    </row>
    <row r="372">
      <c r="D372" s="9">
        <f>IF(C372="","",IFERROR(INDEX(Entreprises!$B$2:$B$501,MATCH(C372,Entreprises!$A$2:$A$501,0)),"ID inconnu"))</f>
        <v/>
      </c>
      <c r="H372" s="10" t="n"/>
      <c r="I372" s="11">
        <f>IF(G372="","",IFERROR(INDEX(L_Probas,MATCH(G372,L_Etapes,0)),""))</f>
        <v/>
      </c>
      <c r="J372" s="12">
        <f>IF(OR(H372="",I372=""),"",H372*I372)</f>
        <v/>
      </c>
      <c r="L372" s="8" t="n"/>
      <c r="M372" s="8" t="n"/>
      <c r="O372" s="9">
        <f>IF(OR(B372="",G372="Gagné",G372="Perdu"),"",IF(L372="","Aucune prochaine action",IF(L372&lt;TODAY(),"Action en retard","")))</f>
        <v/>
      </c>
    </row>
    <row r="373">
      <c r="D373" s="9">
        <f>IF(C373="","",IFERROR(INDEX(Entreprises!$B$2:$B$501,MATCH(C373,Entreprises!$A$2:$A$501,0)),"ID inconnu"))</f>
        <v/>
      </c>
      <c r="H373" s="10" t="n"/>
      <c r="I373" s="11">
        <f>IF(G373="","",IFERROR(INDEX(L_Probas,MATCH(G373,L_Etapes,0)),""))</f>
        <v/>
      </c>
      <c r="J373" s="12">
        <f>IF(OR(H373="",I373=""),"",H373*I373)</f>
        <v/>
      </c>
      <c r="L373" s="8" t="n"/>
      <c r="M373" s="8" t="n"/>
      <c r="O373" s="9">
        <f>IF(OR(B373="",G373="Gagné",G373="Perdu"),"",IF(L373="","Aucune prochaine action",IF(L373&lt;TODAY(),"Action en retard","")))</f>
        <v/>
      </c>
    </row>
    <row r="374">
      <c r="D374" s="9">
        <f>IF(C374="","",IFERROR(INDEX(Entreprises!$B$2:$B$501,MATCH(C374,Entreprises!$A$2:$A$501,0)),"ID inconnu"))</f>
        <v/>
      </c>
      <c r="H374" s="10" t="n"/>
      <c r="I374" s="11">
        <f>IF(G374="","",IFERROR(INDEX(L_Probas,MATCH(G374,L_Etapes,0)),""))</f>
        <v/>
      </c>
      <c r="J374" s="12">
        <f>IF(OR(H374="",I374=""),"",H374*I374)</f>
        <v/>
      </c>
      <c r="L374" s="8" t="n"/>
      <c r="M374" s="8" t="n"/>
      <c r="O374" s="9">
        <f>IF(OR(B374="",G374="Gagné",G374="Perdu"),"",IF(L374="","Aucune prochaine action",IF(L374&lt;TODAY(),"Action en retard","")))</f>
        <v/>
      </c>
    </row>
    <row r="375">
      <c r="D375" s="9">
        <f>IF(C375="","",IFERROR(INDEX(Entreprises!$B$2:$B$501,MATCH(C375,Entreprises!$A$2:$A$501,0)),"ID inconnu"))</f>
        <v/>
      </c>
      <c r="H375" s="10" t="n"/>
      <c r="I375" s="11">
        <f>IF(G375="","",IFERROR(INDEX(L_Probas,MATCH(G375,L_Etapes,0)),""))</f>
        <v/>
      </c>
      <c r="J375" s="12">
        <f>IF(OR(H375="",I375=""),"",H375*I375)</f>
        <v/>
      </c>
      <c r="L375" s="8" t="n"/>
      <c r="M375" s="8" t="n"/>
      <c r="O375" s="9">
        <f>IF(OR(B375="",G375="Gagné",G375="Perdu"),"",IF(L375="","Aucune prochaine action",IF(L375&lt;TODAY(),"Action en retard","")))</f>
        <v/>
      </c>
    </row>
    <row r="376">
      <c r="D376" s="9">
        <f>IF(C376="","",IFERROR(INDEX(Entreprises!$B$2:$B$501,MATCH(C376,Entreprises!$A$2:$A$501,0)),"ID inconnu"))</f>
        <v/>
      </c>
      <c r="H376" s="10" t="n"/>
      <c r="I376" s="11">
        <f>IF(G376="","",IFERROR(INDEX(L_Probas,MATCH(G376,L_Etapes,0)),""))</f>
        <v/>
      </c>
      <c r="J376" s="12">
        <f>IF(OR(H376="",I376=""),"",H376*I376)</f>
        <v/>
      </c>
      <c r="L376" s="8" t="n"/>
      <c r="M376" s="8" t="n"/>
      <c r="O376" s="9">
        <f>IF(OR(B376="",G376="Gagné",G376="Perdu"),"",IF(L376="","Aucune prochaine action",IF(L376&lt;TODAY(),"Action en retard","")))</f>
        <v/>
      </c>
    </row>
    <row r="377">
      <c r="D377" s="9">
        <f>IF(C377="","",IFERROR(INDEX(Entreprises!$B$2:$B$501,MATCH(C377,Entreprises!$A$2:$A$501,0)),"ID inconnu"))</f>
        <v/>
      </c>
      <c r="H377" s="10" t="n"/>
      <c r="I377" s="11">
        <f>IF(G377="","",IFERROR(INDEX(L_Probas,MATCH(G377,L_Etapes,0)),""))</f>
        <v/>
      </c>
      <c r="J377" s="12">
        <f>IF(OR(H377="",I377=""),"",H377*I377)</f>
        <v/>
      </c>
      <c r="L377" s="8" t="n"/>
      <c r="M377" s="8" t="n"/>
      <c r="O377" s="9">
        <f>IF(OR(B377="",G377="Gagné",G377="Perdu"),"",IF(L377="","Aucune prochaine action",IF(L377&lt;TODAY(),"Action en retard","")))</f>
        <v/>
      </c>
    </row>
    <row r="378">
      <c r="D378" s="9">
        <f>IF(C378="","",IFERROR(INDEX(Entreprises!$B$2:$B$501,MATCH(C378,Entreprises!$A$2:$A$501,0)),"ID inconnu"))</f>
        <v/>
      </c>
      <c r="H378" s="10" t="n"/>
      <c r="I378" s="11">
        <f>IF(G378="","",IFERROR(INDEX(L_Probas,MATCH(G378,L_Etapes,0)),""))</f>
        <v/>
      </c>
      <c r="J378" s="12">
        <f>IF(OR(H378="",I378=""),"",H378*I378)</f>
        <v/>
      </c>
      <c r="L378" s="8" t="n"/>
      <c r="M378" s="8" t="n"/>
      <c r="O378" s="9">
        <f>IF(OR(B378="",G378="Gagné",G378="Perdu"),"",IF(L378="","Aucune prochaine action",IF(L378&lt;TODAY(),"Action en retard","")))</f>
        <v/>
      </c>
    </row>
    <row r="379">
      <c r="D379" s="9">
        <f>IF(C379="","",IFERROR(INDEX(Entreprises!$B$2:$B$501,MATCH(C379,Entreprises!$A$2:$A$501,0)),"ID inconnu"))</f>
        <v/>
      </c>
      <c r="H379" s="10" t="n"/>
      <c r="I379" s="11">
        <f>IF(G379="","",IFERROR(INDEX(L_Probas,MATCH(G379,L_Etapes,0)),""))</f>
        <v/>
      </c>
      <c r="J379" s="12">
        <f>IF(OR(H379="",I379=""),"",H379*I379)</f>
        <v/>
      </c>
      <c r="L379" s="8" t="n"/>
      <c r="M379" s="8" t="n"/>
      <c r="O379" s="9">
        <f>IF(OR(B379="",G379="Gagné",G379="Perdu"),"",IF(L379="","Aucune prochaine action",IF(L379&lt;TODAY(),"Action en retard","")))</f>
        <v/>
      </c>
    </row>
    <row r="380">
      <c r="D380" s="9">
        <f>IF(C380="","",IFERROR(INDEX(Entreprises!$B$2:$B$501,MATCH(C380,Entreprises!$A$2:$A$501,0)),"ID inconnu"))</f>
        <v/>
      </c>
      <c r="H380" s="10" t="n"/>
      <c r="I380" s="11">
        <f>IF(G380="","",IFERROR(INDEX(L_Probas,MATCH(G380,L_Etapes,0)),""))</f>
        <v/>
      </c>
      <c r="J380" s="12">
        <f>IF(OR(H380="",I380=""),"",H380*I380)</f>
        <v/>
      </c>
      <c r="L380" s="8" t="n"/>
      <c r="M380" s="8" t="n"/>
      <c r="O380" s="9">
        <f>IF(OR(B380="",G380="Gagné",G380="Perdu"),"",IF(L380="","Aucune prochaine action",IF(L380&lt;TODAY(),"Action en retard","")))</f>
        <v/>
      </c>
    </row>
    <row r="381">
      <c r="D381" s="9">
        <f>IF(C381="","",IFERROR(INDEX(Entreprises!$B$2:$B$501,MATCH(C381,Entreprises!$A$2:$A$501,0)),"ID inconnu"))</f>
        <v/>
      </c>
      <c r="H381" s="10" t="n"/>
      <c r="I381" s="11">
        <f>IF(G381="","",IFERROR(INDEX(L_Probas,MATCH(G381,L_Etapes,0)),""))</f>
        <v/>
      </c>
      <c r="J381" s="12">
        <f>IF(OR(H381="",I381=""),"",H381*I381)</f>
        <v/>
      </c>
      <c r="L381" s="8" t="n"/>
      <c r="M381" s="8" t="n"/>
      <c r="O381" s="9">
        <f>IF(OR(B381="",G381="Gagné",G381="Perdu"),"",IF(L381="","Aucune prochaine action",IF(L381&lt;TODAY(),"Action en retard","")))</f>
        <v/>
      </c>
    </row>
    <row r="382">
      <c r="D382" s="9">
        <f>IF(C382="","",IFERROR(INDEX(Entreprises!$B$2:$B$501,MATCH(C382,Entreprises!$A$2:$A$501,0)),"ID inconnu"))</f>
        <v/>
      </c>
      <c r="H382" s="10" t="n"/>
      <c r="I382" s="11">
        <f>IF(G382="","",IFERROR(INDEX(L_Probas,MATCH(G382,L_Etapes,0)),""))</f>
        <v/>
      </c>
      <c r="J382" s="12">
        <f>IF(OR(H382="",I382=""),"",H382*I382)</f>
        <v/>
      </c>
      <c r="L382" s="8" t="n"/>
      <c r="M382" s="8" t="n"/>
      <c r="O382" s="9">
        <f>IF(OR(B382="",G382="Gagné",G382="Perdu"),"",IF(L382="","Aucune prochaine action",IF(L382&lt;TODAY(),"Action en retard","")))</f>
        <v/>
      </c>
    </row>
    <row r="383">
      <c r="D383" s="9">
        <f>IF(C383="","",IFERROR(INDEX(Entreprises!$B$2:$B$501,MATCH(C383,Entreprises!$A$2:$A$501,0)),"ID inconnu"))</f>
        <v/>
      </c>
      <c r="H383" s="10" t="n"/>
      <c r="I383" s="11">
        <f>IF(G383="","",IFERROR(INDEX(L_Probas,MATCH(G383,L_Etapes,0)),""))</f>
        <v/>
      </c>
      <c r="J383" s="12">
        <f>IF(OR(H383="",I383=""),"",H383*I383)</f>
        <v/>
      </c>
      <c r="L383" s="8" t="n"/>
      <c r="M383" s="8" t="n"/>
      <c r="O383" s="9">
        <f>IF(OR(B383="",G383="Gagné",G383="Perdu"),"",IF(L383="","Aucune prochaine action",IF(L383&lt;TODAY(),"Action en retard","")))</f>
        <v/>
      </c>
    </row>
    <row r="384">
      <c r="D384" s="9">
        <f>IF(C384="","",IFERROR(INDEX(Entreprises!$B$2:$B$501,MATCH(C384,Entreprises!$A$2:$A$501,0)),"ID inconnu"))</f>
        <v/>
      </c>
      <c r="H384" s="10" t="n"/>
      <c r="I384" s="11">
        <f>IF(G384="","",IFERROR(INDEX(L_Probas,MATCH(G384,L_Etapes,0)),""))</f>
        <v/>
      </c>
      <c r="J384" s="12">
        <f>IF(OR(H384="",I384=""),"",H384*I384)</f>
        <v/>
      </c>
      <c r="L384" s="8" t="n"/>
      <c r="M384" s="8" t="n"/>
      <c r="O384" s="9">
        <f>IF(OR(B384="",G384="Gagné",G384="Perdu"),"",IF(L384="","Aucune prochaine action",IF(L384&lt;TODAY(),"Action en retard","")))</f>
        <v/>
      </c>
    </row>
    <row r="385">
      <c r="D385" s="9">
        <f>IF(C385="","",IFERROR(INDEX(Entreprises!$B$2:$B$501,MATCH(C385,Entreprises!$A$2:$A$501,0)),"ID inconnu"))</f>
        <v/>
      </c>
      <c r="H385" s="10" t="n"/>
      <c r="I385" s="11">
        <f>IF(G385="","",IFERROR(INDEX(L_Probas,MATCH(G385,L_Etapes,0)),""))</f>
        <v/>
      </c>
      <c r="J385" s="12">
        <f>IF(OR(H385="",I385=""),"",H385*I385)</f>
        <v/>
      </c>
      <c r="L385" s="8" t="n"/>
      <c r="M385" s="8" t="n"/>
      <c r="O385" s="9">
        <f>IF(OR(B385="",G385="Gagné",G385="Perdu"),"",IF(L385="","Aucune prochaine action",IF(L385&lt;TODAY(),"Action en retard","")))</f>
        <v/>
      </c>
    </row>
    <row r="386">
      <c r="D386" s="9">
        <f>IF(C386="","",IFERROR(INDEX(Entreprises!$B$2:$B$501,MATCH(C386,Entreprises!$A$2:$A$501,0)),"ID inconnu"))</f>
        <v/>
      </c>
      <c r="H386" s="10" t="n"/>
      <c r="I386" s="11">
        <f>IF(G386="","",IFERROR(INDEX(L_Probas,MATCH(G386,L_Etapes,0)),""))</f>
        <v/>
      </c>
      <c r="J386" s="12">
        <f>IF(OR(H386="",I386=""),"",H386*I386)</f>
        <v/>
      </c>
      <c r="L386" s="8" t="n"/>
      <c r="M386" s="8" t="n"/>
      <c r="O386" s="9">
        <f>IF(OR(B386="",G386="Gagné",G386="Perdu"),"",IF(L386="","Aucune prochaine action",IF(L386&lt;TODAY(),"Action en retard","")))</f>
        <v/>
      </c>
    </row>
    <row r="387">
      <c r="D387" s="9">
        <f>IF(C387="","",IFERROR(INDEX(Entreprises!$B$2:$B$501,MATCH(C387,Entreprises!$A$2:$A$501,0)),"ID inconnu"))</f>
        <v/>
      </c>
      <c r="H387" s="10" t="n"/>
      <c r="I387" s="11">
        <f>IF(G387="","",IFERROR(INDEX(L_Probas,MATCH(G387,L_Etapes,0)),""))</f>
        <v/>
      </c>
      <c r="J387" s="12">
        <f>IF(OR(H387="",I387=""),"",H387*I387)</f>
        <v/>
      </c>
      <c r="L387" s="8" t="n"/>
      <c r="M387" s="8" t="n"/>
      <c r="O387" s="9">
        <f>IF(OR(B387="",G387="Gagné",G387="Perdu"),"",IF(L387="","Aucune prochaine action",IF(L387&lt;TODAY(),"Action en retard","")))</f>
        <v/>
      </c>
    </row>
    <row r="388">
      <c r="D388" s="9">
        <f>IF(C388="","",IFERROR(INDEX(Entreprises!$B$2:$B$501,MATCH(C388,Entreprises!$A$2:$A$501,0)),"ID inconnu"))</f>
        <v/>
      </c>
      <c r="H388" s="10" t="n"/>
      <c r="I388" s="11">
        <f>IF(G388="","",IFERROR(INDEX(L_Probas,MATCH(G388,L_Etapes,0)),""))</f>
        <v/>
      </c>
      <c r="J388" s="12">
        <f>IF(OR(H388="",I388=""),"",H388*I388)</f>
        <v/>
      </c>
      <c r="L388" s="8" t="n"/>
      <c r="M388" s="8" t="n"/>
      <c r="O388" s="9">
        <f>IF(OR(B388="",G388="Gagné",G388="Perdu"),"",IF(L388="","Aucune prochaine action",IF(L388&lt;TODAY(),"Action en retard","")))</f>
        <v/>
      </c>
    </row>
    <row r="389">
      <c r="D389" s="9">
        <f>IF(C389="","",IFERROR(INDEX(Entreprises!$B$2:$B$501,MATCH(C389,Entreprises!$A$2:$A$501,0)),"ID inconnu"))</f>
        <v/>
      </c>
      <c r="H389" s="10" t="n"/>
      <c r="I389" s="11">
        <f>IF(G389="","",IFERROR(INDEX(L_Probas,MATCH(G389,L_Etapes,0)),""))</f>
        <v/>
      </c>
      <c r="J389" s="12">
        <f>IF(OR(H389="",I389=""),"",H389*I389)</f>
        <v/>
      </c>
      <c r="L389" s="8" t="n"/>
      <c r="M389" s="8" t="n"/>
      <c r="O389" s="9">
        <f>IF(OR(B389="",G389="Gagné",G389="Perdu"),"",IF(L389="","Aucune prochaine action",IF(L389&lt;TODAY(),"Action en retard","")))</f>
        <v/>
      </c>
    </row>
    <row r="390">
      <c r="D390" s="9">
        <f>IF(C390="","",IFERROR(INDEX(Entreprises!$B$2:$B$501,MATCH(C390,Entreprises!$A$2:$A$501,0)),"ID inconnu"))</f>
        <v/>
      </c>
      <c r="H390" s="10" t="n"/>
      <c r="I390" s="11">
        <f>IF(G390="","",IFERROR(INDEX(L_Probas,MATCH(G390,L_Etapes,0)),""))</f>
        <v/>
      </c>
      <c r="J390" s="12">
        <f>IF(OR(H390="",I390=""),"",H390*I390)</f>
        <v/>
      </c>
      <c r="L390" s="8" t="n"/>
      <c r="M390" s="8" t="n"/>
      <c r="O390" s="9">
        <f>IF(OR(B390="",G390="Gagné",G390="Perdu"),"",IF(L390="","Aucune prochaine action",IF(L390&lt;TODAY(),"Action en retard","")))</f>
        <v/>
      </c>
    </row>
    <row r="391">
      <c r="D391" s="9">
        <f>IF(C391="","",IFERROR(INDEX(Entreprises!$B$2:$B$501,MATCH(C391,Entreprises!$A$2:$A$501,0)),"ID inconnu"))</f>
        <v/>
      </c>
      <c r="H391" s="10" t="n"/>
      <c r="I391" s="11">
        <f>IF(G391="","",IFERROR(INDEX(L_Probas,MATCH(G391,L_Etapes,0)),""))</f>
        <v/>
      </c>
      <c r="J391" s="12">
        <f>IF(OR(H391="",I391=""),"",H391*I391)</f>
        <v/>
      </c>
      <c r="L391" s="8" t="n"/>
      <c r="M391" s="8" t="n"/>
      <c r="O391" s="9">
        <f>IF(OR(B391="",G391="Gagné",G391="Perdu"),"",IF(L391="","Aucune prochaine action",IF(L391&lt;TODAY(),"Action en retard","")))</f>
        <v/>
      </c>
    </row>
    <row r="392">
      <c r="D392" s="9">
        <f>IF(C392="","",IFERROR(INDEX(Entreprises!$B$2:$B$501,MATCH(C392,Entreprises!$A$2:$A$501,0)),"ID inconnu"))</f>
        <v/>
      </c>
      <c r="H392" s="10" t="n"/>
      <c r="I392" s="11">
        <f>IF(G392="","",IFERROR(INDEX(L_Probas,MATCH(G392,L_Etapes,0)),""))</f>
        <v/>
      </c>
      <c r="J392" s="12">
        <f>IF(OR(H392="",I392=""),"",H392*I392)</f>
        <v/>
      </c>
      <c r="L392" s="8" t="n"/>
      <c r="M392" s="8" t="n"/>
      <c r="O392" s="9">
        <f>IF(OR(B392="",G392="Gagné",G392="Perdu"),"",IF(L392="","Aucune prochaine action",IF(L392&lt;TODAY(),"Action en retard","")))</f>
        <v/>
      </c>
    </row>
    <row r="393">
      <c r="D393" s="9">
        <f>IF(C393="","",IFERROR(INDEX(Entreprises!$B$2:$B$501,MATCH(C393,Entreprises!$A$2:$A$501,0)),"ID inconnu"))</f>
        <v/>
      </c>
      <c r="H393" s="10" t="n"/>
      <c r="I393" s="11">
        <f>IF(G393="","",IFERROR(INDEX(L_Probas,MATCH(G393,L_Etapes,0)),""))</f>
        <v/>
      </c>
      <c r="J393" s="12">
        <f>IF(OR(H393="",I393=""),"",H393*I393)</f>
        <v/>
      </c>
      <c r="L393" s="8" t="n"/>
      <c r="M393" s="8" t="n"/>
      <c r="O393" s="9">
        <f>IF(OR(B393="",G393="Gagné",G393="Perdu"),"",IF(L393="","Aucune prochaine action",IF(L393&lt;TODAY(),"Action en retard","")))</f>
        <v/>
      </c>
    </row>
    <row r="394">
      <c r="D394" s="9">
        <f>IF(C394="","",IFERROR(INDEX(Entreprises!$B$2:$B$501,MATCH(C394,Entreprises!$A$2:$A$501,0)),"ID inconnu"))</f>
        <v/>
      </c>
      <c r="H394" s="10" t="n"/>
      <c r="I394" s="11">
        <f>IF(G394="","",IFERROR(INDEX(L_Probas,MATCH(G394,L_Etapes,0)),""))</f>
        <v/>
      </c>
      <c r="J394" s="12">
        <f>IF(OR(H394="",I394=""),"",H394*I394)</f>
        <v/>
      </c>
      <c r="L394" s="8" t="n"/>
      <c r="M394" s="8" t="n"/>
      <c r="O394" s="9">
        <f>IF(OR(B394="",G394="Gagné",G394="Perdu"),"",IF(L394="","Aucune prochaine action",IF(L394&lt;TODAY(),"Action en retard","")))</f>
        <v/>
      </c>
    </row>
    <row r="395">
      <c r="D395" s="9">
        <f>IF(C395="","",IFERROR(INDEX(Entreprises!$B$2:$B$501,MATCH(C395,Entreprises!$A$2:$A$501,0)),"ID inconnu"))</f>
        <v/>
      </c>
      <c r="H395" s="10" t="n"/>
      <c r="I395" s="11">
        <f>IF(G395="","",IFERROR(INDEX(L_Probas,MATCH(G395,L_Etapes,0)),""))</f>
        <v/>
      </c>
      <c r="J395" s="12">
        <f>IF(OR(H395="",I395=""),"",H395*I395)</f>
        <v/>
      </c>
      <c r="L395" s="8" t="n"/>
      <c r="M395" s="8" t="n"/>
      <c r="O395" s="9">
        <f>IF(OR(B395="",G395="Gagné",G395="Perdu"),"",IF(L395="","Aucune prochaine action",IF(L395&lt;TODAY(),"Action en retard","")))</f>
        <v/>
      </c>
    </row>
    <row r="396">
      <c r="D396" s="9">
        <f>IF(C396="","",IFERROR(INDEX(Entreprises!$B$2:$B$501,MATCH(C396,Entreprises!$A$2:$A$501,0)),"ID inconnu"))</f>
        <v/>
      </c>
      <c r="H396" s="10" t="n"/>
      <c r="I396" s="11">
        <f>IF(G396="","",IFERROR(INDEX(L_Probas,MATCH(G396,L_Etapes,0)),""))</f>
        <v/>
      </c>
      <c r="J396" s="12">
        <f>IF(OR(H396="",I396=""),"",H396*I396)</f>
        <v/>
      </c>
      <c r="L396" s="8" t="n"/>
      <c r="M396" s="8" t="n"/>
      <c r="O396" s="9">
        <f>IF(OR(B396="",G396="Gagné",G396="Perdu"),"",IF(L396="","Aucune prochaine action",IF(L396&lt;TODAY(),"Action en retard","")))</f>
        <v/>
      </c>
    </row>
    <row r="397">
      <c r="D397" s="9">
        <f>IF(C397="","",IFERROR(INDEX(Entreprises!$B$2:$B$501,MATCH(C397,Entreprises!$A$2:$A$501,0)),"ID inconnu"))</f>
        <v/>
      </c>
      <c r="H397" s="10" t="n"/>
      <c r="I397" s="11">
        <f>IF(G397="","",IFERROR(INDEX(L_Probas,MATCH(G397,L_Etapes,0)),""))</f>
        <v/>
      </c>
      <c r="J397" s="12">
        <f>IF(OR(H397="",I397=""),"",H397*I397)</f>
        <v/>
      </c>
      <c r="L397" s="8" t="n"/>
      <c r="M397" s="8" t="n"/>
      <c r="O397" s="9">
        <f>IF(OR(B397="",G397="Gagné",G397="Perdu"),"",IF(L397="","Aucune prochaine action",IF(L397&lt;TODAY(),"Action en retard","")))</f>
        <v/>
      </c>
    </row>
    <row r="398">
      <c r="D398" s="9">
        <f>IF(C398="","",IFERROR(INDEX(Entreprises!$B$2:$B$501,MATCH(C398,Entreprises!$A$2:$A$501,0)),"ID inconnu"))</f>
        <v/>
      </c>
      <c r="H398" s="10" t="n"/>
      <c r="I398" s="11">
        <f>IF(G398="","",IFERROR(INDEX(L_Probas,MATCH(G398,L_Etapes,0)),""))</f>
        <v/>
      </c>
      <c r="J398" s="12">
        <f>IF(OR(H398="",I398=""),"",H398*I398)</f>
        <v/>
      </c>
      <c r="L398" s="8" t="n"/>
      <c r="M398" s="8" t="n"/>
      <c r="O398" s="9">
        <f>IF(OR(B398="",G398="Gagné",G398="Perdu"),"",IF(L398="","Aucune prochaine action",IF(L398&lt;TODAY(),"Action en retard","")))</f>
        <v/>
      </c>
    </row>
    <row r="399">
      <c r="D399" s="9">
        <f>IF(C399="","",IFERROR(INDEX(Entreprises!$B$2:$B$501,MATCH(C399,Entreprises!$A$2:$A$501,0)),"ID inconnu"))</f>
        <v/>
      </c>
      <c r="H399" s="10" t="n"/>
      <c r="I399" s="11">
        <f>IF(G399="","",IFERROR(INDEX(L_Probas,MATCH(G399,L_Etapes,0)),""))</f>
        <v/>
      </c>
      <c r="J399" s="12">
        <f>IF(OR(H399="",I399=""),"",H399*I399)</f>
        <v/>
      </c>
      <c r="L399" s="8" t="n"/>
      <c r="M399" s="8" t="n"/>
      <c r="O399" s="9">
        <f>IF(OR(B399="",G399="Gagné",G399="Perdu"),"",IF(L399="","Aucune prochaine action",IF(L399&lt;TODAY(),"Action en retard","")))</f>
        <v/>
      </c>
    </row>
    <row r="400">
      <c r="D400" s="9">
        <f>IF(C400="","",IFERROR(INDEX(Entreprises!$B$2:$B$501,MATCH(C400,Entreprises!$A$2:$A$501,0)),"ID inconnu"))</f>
        <v/>
      </c>
      <c r="H400" s="10" t="n"/>
      <c r="I400" s="11">
        <f>IF(G400="","",IFERROR(INDEX(L_Probas,MATCH(G400,L_Etapes,0)),""))</f>
        <v/>
      </c>
      <c r="J400" s="12">
        <f>IF(OR(H400="",I400=""),"",H400*I400)</f>
        <v/>
      </c>
      <c r="L400" s="8" t="n"/>
      <c r="M400" s="8" t="n"/>
      <c r="O400" s="9">
        <f>IF(OR(B400="",G400="Gagné",G400="Perdu"),"",IF(L400="","Aucune prochaine action",IF(L400&lt;TODAY(),"Action en retard","")))</f>
        <v/>
      </c>
    </row>
    <row r="401">
      <c r="D401" s="9">
        <f>IF(C401="","",IFERROR(INDEX(Entreprises!$B$2:$B$501,MATCH(C401,Entreprises!$A$2:$A$501,0)),"ID inconnu"))</f>
        <v/>
      </c>
      <c r="H401" s="10" t="n"/>
      <c r="I401" s="11">
        <f>IF(G401="","",IFERROR(INDEX(L_Probas,MATCH(G401,L_Etapes,0)),""))</f>
        <v/>
      </c>
      <c r="J401" s="12">
        <f>IF(OR(H401="",I401=""),"",H401*I401)</f>
        <v/>
      </c>
      <c r="L401" s="8" t="n"/>
      <c r="M401" s="8" t="n"/>
      <c r="O401" s="9">
        <f>IF(OR(B401="",G401="Gagné",G401="Perdu"),"",IF(L401="","Aucune prochaine action",IF(L401&lt;TODAY(),"Action en retard","")))</f>
        <v/>
      </c>
    </row>
    <row r="402">
      <c r="D402" s="9">
        <f>IF(C402="","",IFERROR(INDEX(Entreprises!$B$2:$B$501,MATCH(C402,Entreprises!$A$2:$A$501,0)),"ID inconnu"))</f>
        <v/>
      </c>
      <c r="H402" s="10" t="n"/>
      <c r="I402" s="11">
        <f>IF(G402="","",IFERROR(INDEX(L_Probas,MATCH(G402,L_Etapes,0)),""))</f>
        <v/>
      </c>
      <c r="J402" s="12">
        <f>IF(OR(H402="",I402=""),"",H402*I402)</f>
        <v/>
      </c>
      <c r="L402" s="8" t="n"/>
      <c r="M402" s="8" t="n"/>
      <c r="O402" s="9">
        <f>IF(OR(B402="",G402="Gagné",G402="Perdu"),"",IF(L402="","Aucune prochaine action",IF(L402&lt;TODAY(),"Action en retard","")))</f>
        <v/>
      </c>
    </row>
    <row r="403">
      <c r="D403" s="9">
        <f>IF(C403="","",IFERROR(INDEX(Entreprises!$B$2:$B$501,MATCH(C403,Entreprises!$A$2:$A$501,0)),"ID inconnu"))</f>
        <v/>
      </c>
      <c r="H403" s="10" t="n"/>
      <c r="I403" s="11">
        <f>IF(G403="","",IFERROR(INDEX(L_Probas,MATCH(G403,L_Etapes,0)),""))</f>
        <v/>
      </c>
      <c r="J403" s="12">
        <f>IF(OR(H403="",I403=""),"",H403*I403)</f>
        <v/>
      </c>
      <c r="L403" s="8" t="n"/>
      <c r="M403" s="8" t="n"/>
      <c r="O403" s="9">
        <f>IF(OR(B403="",G403="Gagné",G403="Perdu"),"",IF(L403="","Aucune prochaine action",IF(L403&lt;TODAY(),"Action en retard","")))</f>
        <v/>
      </c>
    </row>
    <row r="404">
      <c r="D404" s="9">
        <f>IF(C404="","",IFERROR(INDEX(Entreprises!$B$2:$B$501,MATCH(C404,Entreprises!$A$2:$A$501,0)),"ID inconnu"))</f>
        <v/>
      </c>
      <c r="H404" s="10" t="n"/>
      <c r="I404" s="11">
        <f>IF(G404="","",IFERROR(INDEX(L_Probas,MATCH(G404,L_Etapes,0)),""))</f>
        <v/>
      </c>
      <c r="J404" s="12">
        <f>IF(OR(H404="",I404=""),"",H404*I404)</f>
        <v/>
      </c>
      <c r="L404" s="8" t="n"/>
      <c r="M404" s="8" t="n"/>
      <c r="O404" s="9">
        <f>IF(OR(B404="",G404="Gagné",G404="Perdu"),"",IF(L404="","Aucune prochaine action",IF(L404&lt;TODAY(),"Action en retard","")))</f>
        <v/>
      </c>
    </row>
    <row r="405">
      <c r="D405" s="9">
        <f>IF(C405="","",IFERROR(INDEX(Entreprises!$B$2:$B$501,MATCH(C405,Entreprises!$A$2:$A$501,0)),"ID inconnu"))</f>
        <v/>
      </c>
      <c r="H405" s="10" t="n"/>
      <c r="I405" s="11">
        <f>IF(G405="","",IFERROR(INDEX(L_Probas,MATCH(G405,L_Etapes,0)),""))</f>
        <v/>
      </c>
      <c r="J405" s="12">
        <f>IF(OR(H405="",I405=""),"",H405*I405)</f>
        <v/>
      </c>
      <c r="L405" s="8" t="n"/>
      <c r="M405" s="8" t="n"/>
      <c r="O405" s="9">
        <f>IF(OR(B405="",G405="Gagné",G405="Perdu"),"",IF(L405="","Aucune prochaine action",IF(L405&lt;TODAY(),"Action en retard","")))</f>
        <v/>
      </c>
    </row>
    <row r="406">
      <c r="D406" s="9">
        <f>IF(C406="","",IFERROR(INDEX(Entreprises!$B$2:$B$501,MATCH(C406,Entreprises!$A$2:$A$501,0)),"ID inconnu"))</f>
        <v/>
      </c>
      <c r="H406" s="10" t="n"/>
      <c r="I406" s="11">
        <f>IF(G406="","",IFERROR(INDEX(L_Probas,MATCH(G406,L_Etapes,0)),""))</f>
        <v/>
      </c>
      <c r="J406" s="12">
        <f>IF(OR(H406="",I406=""),"",H406*I406)</f>
        <v/>
      </c>
      <c r="L406" s="8" t="n"/>
      <c r="M406" s="8" t="n"/>
      <c r="O406" s="9">
        <f>IF(OR(B406="",G406="Gagné",G406="Perdu"),"",IF(L406="","Aucune prochaine action",IF(L406&lt;TODAY(),"Action en retard","")))</f>
        <v/>
      </c>
    </row>
    <row r="407">
      <c r="D407" s="9">
        <f>IF(C407="","",IFERROR(INDEX(Entreprises!$B$2:$B$501,MATCH(C407,Entreprises!$A$2:$A$501,0)),"ID inconnu"))</f>
        <v/>
      </c>
      <c r="H407" s="10" t="n"/>
      <c r="I407" s="11">
        <f>IF(G407="","",IFERROR(INDEX(L_Probas,MATCH(G407,L_Etapes,0)),""))</f>
        <v/>
      </c>
      <c r="J407" s="12">
        <f>IF(OR(H407="",I407=""),"",H407*I407)</f>
        <v/>
      </c>
      <c r="L407" s="8" t="n"/>
      <c r="M407" s="8" t="n"/>
      <c r="O407" s="9">
        <f>IF(OR(B407="",G407="Gagné",G407="Perdu"),"",IF(L407="","Aucune prochaine action",IF(L407&lt;TODAY(),"Action en retard","")))</f>
        <v/>
      </c>
    </row>
    <row r="408">
      <c r="D408" s="9">
        <f>IF(C408="","",IFERROR(INDEX(Entreprises!$B$2:$B$501,MATCH(C408,Entreprises!$A$2:$A$501,0)),"ID inconnu"))</f>
        <v/>
      </c>
      <c r="H408" s="10" t="n"/>
      <c r="I408" s="11">
        <f>IF(G408="","",IFERROR(INDEX(L_Probas,MATCH(G408,L_Etapes,0)),""))</f>
        <v/>
      </c>
      <c r="J408" s="12">
        <f>IF(OR(H408="",I408=""),"",H408*I408)</f>
        <v/>
      </c>
      <c r="L408" s="8" t="n"/>
      <c r="M408" s="8" t="n"/>
      <c r="O408" s="9">
        <f>IF(OR(B408="",G408="Gagné",G408="Perdu"),"",IF(L408="","Aucune prochaine action",IF(L408&lt;TODAY(),"Action en retard","")))</f>
        <v/>
      </c>
    </row>
    <row r="409">
      <c r="D409" s="9">
        <f>IF(C409="","",IFERROR(INDEX(Entreprises!$B$2:$B$501,MATCH(C409,Entreprises!$A$2:$A$501,0)),"ID inconnu"))</f>
        <v/>
      </c>
      <c r="H409" s="10" t="n"/>
      <c r="I409" s="11">
        <f>IF(G409="","",IFERROR(INDEX(L_Probas,MATCH(G409,L_Etapes,0)),""))</f>
        <v/>
      </c>
      <c r="J409" s="12">
        <f>IF(OR(H409="",I409=""),"",H409*I409)</f>
        <v/>
      </c>
      <c r="L409" s="8" t="n"/>
      <c r="M409" s="8" t="n"/>
      <c r="O409" s="9">
        <f>IF(OR(B409="",G409="Gagné",G409="Perdu"),"",IF(L409="","Aucune prochaine action",IF(L409&lt;TODAY(),"Action en retard","")))</f>
        <v/>
      </c>
    </row>
    <row r="410">
      <c r="D410" s="9">
        <f>IF(C410="","",IFERROR(INDEX(Entreprises!$B$2:$B$501,MATCH(C410,Entreprises!$A$2:$A$501,0)),"ID inconnu"))</f>
        <v/>
      </c>
      <c r="H410" s="10" t="n"/>
      <c r="I410" s="11">
        <f>IF(G410="","",IFERROR(INDEX(L_Probas,MATCH(G410,L_Etapes,0)),""))</f>
        <v/>
      </c>
      <c r="J410" s="12">
        <f>IF(OR(H410="",I410=""),"",H410*I410)</f>
        <v/>
      </c>
      <c r="L410" s="8" t="n"/>
      <c r="M410" s="8" t="n"/>
      <c r="O410" s="9">
        <f>IF(OR(B410="",G410="Gagné",G410="Perdu"),"",IF(L410="","Aucune prochaine action",IF(L410&lt;TODAY(),"Action en retard","")))</f>
        <v/>
      </c>
    </row>
    <row r="411">
      <c r="D411" s="9">
        <f>IF(C411="","",IFERROR(INDEX(Entreprises!$B$2:$B$501,MATCH(C411,Entreprises!$A$2:$A$501,0)),"ID inconnu"))</f>
        <v/>
      </c>
      <c r="H411" s="10" t="n"/>
      <c r="I411" s="11">
        <f>IF(G411="","",IFERROR(INDEX(L_Probas,MATCH(G411,L_Etapes,0)),""))</f>
        <v/>
      </c>
      <c r="J411" s="12">
        <f>IF(OR(H411="",I411=""),"",H411*I411)</f>
        <v/>
      </c>
      <c r="L411" s="8" t="n"/>
      <c r="M411" s="8" t="n"/>
      <c r="O411" s="9">
        <f>IF(OR(B411="",G411="Gagné",G411="Perdu"),"",IF(L411="","Aucune prochaine action",IF(L411&lt;TODAY(),"Action en retard","")))</f>
        <v/>
      </c>
    </row>
    <row r="412">
      <c r="D412" s="9">
        <f>IF(C412="","",IFERROR(INDEX(Entreprises!$B$2:$B$501,MATCH(C412,Entreprises!$A$2:$A$501,0)),"ID inconnu"))</f>
        <v/>
      </c>
      <c r="H412" s="10" t="n"/>
      <c r="I412" s="11">
        <f>IF(G412="","",IFERROR(INDEX(L_Probas,MATCH(G412,L_Etapes,0)),""))</f>
        <v/>
      </c>
      <c r="J412" s="12">
        <f>IF(OR(H412="",I412=""),"",H412*I412)</f>
        <v/>
      </c>
      <c r="L412" s="8" t="n"/>
      <c r="M412" s="8" t="n"/>
      <c r="O412" s="9">
        <f>IF(OR(B412="",G412="Gagné",G412="Perdu"),"",IF(L412="","Aucune prochaine action",IF(L412&lt;TODAY(),"Action en retard","")))</f>
        <v/>
      </c>
    </row>
    <row r="413">
      <c r="D413" s="9">
        <f>IF(C413="","",IFERROR(INDEX(Entreprises!$B$2:$B$501,MATCH(C413,Entreprises!$A$2:$A$501,0)),"ID inconnu"))</f>
        <v/>
      </c>
      <c r="H413" s="10" t="n"/>
      <c r="I413" s="11">
        <f>IF(G413="","",IFERROR(INDEX(L_Probas,MATCH(G413,L_Etapes,0)),""))</f>
        <v/>
      </c>
      <c r="J413" s="12">
        <f>IF(OR(H413="",I413=""),"",H413*I413)</f>
        <v/>
      </c>
      <c r="L413" s="8" t="n"/>
      <c r="M413" s="8" t="n"/>
      <c r="O413" s="9">
        <f>IF(OR(B413="",G413="Gagné",G413="Perdu"),"",IF(L413="","Aucune prochaine action",IF(L413&lt;TODAY(),"Action en retard","")))</f>
        <v/>
      </c>
    </row>
    <row r="414">
      <c r="D414" s="9">
        <f>IF(C414="","",IFERROR(INDEX(Entreprises!$B$2:$B$501,MATCH(C414,Entreprises!$A$2:$A$501,0)),"ID inconnu"))</f>
        <v/>
      </c>
      <c r="H414" s="10" t="n"/>
      <c r="I414" s="11">
        <f>IF(G414="","",IFERROR(INDEX(L_Probas,MATCH(G414,L_Etapes,0)),""))</f>
        <v/>
      </c>
      <c r="J414" s="12">
        <f>IF(OR(H414="",I414=""),"",H414*I414)</f>
        <v/>
      </c>
      <c r="L414" s="8" t="n"/>
      <c r="M414" s="8" t="n"/>
      <c r="O414" s="9">
        <f>IF(OR(B414="",G414="Gagné",G414="Perdu"),"",IF(L414="","Aucune prochaine action",IF(L414&lt;TODAY(),"Action en retard","")))</f>
        <v/>
      </c>
    </row>
    <row r="415">
      <c r="D415" s="9">
        <f>IF(C415="","",IFERROR(INDEX(Entreprises!$B$2:$B$501,MATCH(C415,Entreprises!$A$2:$A$501,0)),"ID inconnu"))</f>
        <v/>
      </c>
      <c r="H415" s="10" t="n"/>
      <c r="I415" s="11">
        <f>IF(G415="","",IFERROR(INDEX(L_Probas,MATCH(G415,L_Etapes,0)),""))</f>
        <v/>
      </c>
      <c r="J415" s="12">
        <f>IF(OR(H415="",I415=""),"",H415*I415)</f>
        <v/>
      </c>
      <c r="L415" s="8" t="n"/>
      <c r="M415" s="8" t="n"/>
      <c r="O415" s="9">
        <f>IF(OR(B415="",G415="Gagné",G415="Perdu"),"",IF(L415="","Aucune prochaine action",IF(L415&lt;TODAY(),"Action en retard","")))</f>
        <v/>
      </c>
    </row>
    <row r="416">
      <c r="D416" s="9">
        <f>IF(C416="","",IFERROR(INDEX(Entreprises!$B$2:$B$501,MATCH(C416,Entreprises!$A$2:$A$501,0)),"ID inconnu"))</f>
        <v/>
      </c>
      <c r="H416" s="10" t="n"/>
      <c r="I416" s="11">
        <f>IF(G416="","",IFERROR(INDEX(L_Probas,MATCH(G416,L_Etapes,0)),""))</f>
        <v/>
      </c>
      <c r="J416" s="12">
        <f>IF(OR(H416="",I416=""),"",H416*I416)</f>
        <v/>
      </c>
      <c r="L416" s="8" t="n"/>
      <c r="M416" s="8" t="n"/>
      <c r="O416" s="9">
        <f>IF(OR(B416="",G416="Gagné",G416="Perdu"),"",IF(L416="","Aucune prochaine action",IF(L416&lt;TODAY(),"Action en retard","")))</f>
        <v/>
      </c>
    </row>
    <row r="417">
      <c r="D417" s="9">
        <f>IF(C417="","",IFERROR(INDEX(Entreprises!$B$2:$B$501,MATCH(C417,Entreprises!$A$2:$A$501,0)),"ID inconnu"))</f>
        <v/>
      </c>
      <c r="H417" s="10" t="n"/>
      <c r="I417" s="11">
        <f>IF(G417="","",IFERROR(INDEX(L_Probas,MATCH(G417,L_Etapes,0)),""))</f>
        <v/>
      </c>
      <c r="J417" s="12">
        <f>IF(OR(H417="",I417=""),"",H417*I417)</f>
        <v/>
      </c>
      <c r="L417" s="8" t="n"/>
      <c r="M417" s="8" t="n"/>
      <c r="O417" s="9">
        <f>IF(OR(B417="",G417="Gagné",G417="Perdu"),"",IF(L417="","Aucune prochaine action",IF(L417&lt;TODAY(),"Action en retard","")))</f>
        <v/>
      </c>
    </row>
    <row r="418">
      <c r="D418" s="9">
        <f>IF(C418="","",IFERROR(INDEX(Entreprises!$B$2:$B$501,MATCH(C418,Entreprises!$A$2:$A$501,0)),"ID inconnu"))</f>
        <v/>
      </c>
      <c r="H418" s="10" t="n"/>
      <c r="I418" s="11">
        <f>IF(G418="","",IFERROR(INDEX(L_Probas,MATCH(G418,L_Etapes,0)),""))</f>
        <v/>
      </c>
      <c r="J418" s="12">
        <f>IF(OR(H418="",I418=""),"",H418*I418)</f>
        <v/>
      </c>
      <c r="L418" s="8" t="n"/>
      <c r="M418" s="8" t="n"/>
      <c r="O418" s="9">
        <f>IF(OR(B418="",G418="Gagné",G418="Perdu"),"",IF(L418="","Aucune prochaine action",IF(L418&lt;TODAY(),"Action en retard","")))</f>
        <v/>
      </c>
    </row>
    <row r="419">
      <c r="D419" s="9">
        <f>IF(C419="","",IFERROR(INDEX(Entreprises!$B$2:$B$501,MATCH(C419,Entreprises!$A$2:$A$501,0)),"ID inconnu"))</f>
        <v/>
      </c>
      <c r="H419" s="10" t="n"/>
      <c r="I419" s="11">
        <f>IF(G419="","",IFERROR(INDEX(L_Probas,MATCH(G419,L_Etapes,0)),""))</f>
        <v/>
      </c>
      <c r="J419" s="12">
        <f>IF(OR(H419="",I419=""),"",H419*I419)</f>
        <v/>
      </c>
      <c r="L419" s="8" t="n"/>
      <c r="M419" s="8" t="n"/>
      <c r="O419" s="9">
        <f>IF(OR(B419="",G419="Gagné",G419="Perdu"),"",IF(L419="","Aucune prochaine action",IF(L419&lt;TODAY(),"Action en retard","")))</f>
        <v/>
      </c>
    </row>
    <row r="420">
      <c r="D420" s="9">
        <f>IF(C420="","",IFERROR(INDEX(Entreprises!$B$2:$B$501,MATCH(C420,Entreprises!$A$2:$A$501,0)),"ID inconnu"))</f>
        <v/>
      </c>
      <c r="H420" s="10" t="n"/>
      <c r="I420" s="11">
        <f>IF(G420="","",IFERROR(INDEX(L_Probas,MATCH(G420,L_Etapes,0)),""))</f>
        <v/>
      </c>
      <c r="J420" s="12">
        <f>IF(OR(H420="",I420=""),"",H420*I420)</f>
        <v/>
      </c>
      <c r="L420" s="8" t="n"/>
      <c r="M420" s="8" t="n"/>
      <c r="O420" s="9">
        <f>IF(OR(B420="",G420="Gagné",G420="Perdu"),"",IF(L420="","Aucune prochaine action",IF(L420&lt;TODAY(),"Action en retard","")))</f>
        <v/>
      </c>
    </row>
    <row r="421">
      <c r="D421" s="9">
        <f>IF(C421="","",IFERROR(INDEX(Entreprises!$B$2:$B$501,MATCH(C421,Entreprises!$A$2:$A$501,0)),"ID inconnu"))</f>
        <v/>
      </c>
      <c r="H421" s="10" t="n"/>
      <c r="I421" s="11">
        <f>IF(G421="","",IFERROR(INDEX(L_Probas,MATCH(G421,L_Etapes,0)),""))</f>
        <v/>
      </c>
      <c r="J421" s="12">
        <f>IF(OR(H421="",I421=""),"",H421*I421)</f>
        <v/>
      </c>
      <c r="L421" s="8" t="n"/>
      <c r="M421" s="8" t="n"/>
      <c r="O421" s="9">
        <f>IF(OR(B421="",G421="Gagné",G421="Perdu"),"",IF(L421="","Aucune prochaine action",IF(L421&lt;TODAY(),"Action en retard","")))</f>
        <v/>
      </c>
    </row>
    <row r="422">
      <c r="D422" s="9">
        <f>IF(C422="","",IFERROR(INDEX(Entreprises!$B$2:$B$501,MATCH(C422,Entreprises!$A$2:$A$501,0)),"ID inconnu"))</f>
        <v/>
      </c>
      <c r="H422" s="10" t="n"/>
      <c r="I422" s="11">
        <f>IF(G422="","",IFERROR(INDEX(L_Probas,MATCH(G422,L_Etapes,0)),""))</f>
        <v/>
      </c>
      <c r="J422" s="12">
        <f>IF(OR(H422="",I422=""),"",H422*I422)</f>
        <v/>
      </c>
      <c r="L422" s="8" t="n"/>
      <c r="M422" s="8" t="n"/>
      <c r="O422" s="9">
        <f>IF(OR(B422="",G422="Gagné",G422="Perdu"),"",IF(L422="","Aucune prochaine action",IF(L422&lt;TODAY(),"Action en retard","")))</f>
        <v/>
      </c>
    </row>
    <row r="423">
      <c r="D423" s="9">
        <f>IF(C423="","",IFERROR(INDEX(Entreprises!$B$2:$B$501,MATCH(C423,Entreprises!$A$2:$A$501,0)),"ID inconnu"))</f>
        <v/>
      </c>
      <c r="H423" s="10" t="n"/>
      <c r="I423" s="11">
        <f>IF(G423="","",IFERROR(INDEX(L_Probas,MATCH(G423,L_Etapes,0)),""))</f>
        <v/>
      </c>
      <c r="J423" s="12">
        <f>IF(OR(H423="",I423=""),"",H423*I423)</f>
        <v/>
      </c>
      <c r="L423" s="8" t="n"/>
      <c r="M423" s="8" t="n"/>
      <c r="O423" s="9">
        <f>IF(OR(B423="",G423="Gagné",G423="Perdu"),"",IF(L423="","Aucune prochaine action",IF(L423&lt;TODAY(),"Action en retard","")))</f>
        <v/>
      </c>
    </row>
    <row r="424">
      <c r="D424" s="9">
        <f>IF(C424="","",IFERROR(INDEX(Entreprises!$B$2:$B$501,MATCH(C424,Entreprises!$A$2:$A$501,0)),"ID inconnu"))</f>
        <v/>
      </c>
      <c r="H424" s="10" t="n"/>
      <c r="I424" s="11">
        <f>IF(G424="","",IFERROR(INDEX(L_Probas,MATCH(G424,L_Etapes,0)),""))</f>
        <v/>
      </c>
      <c r="J424" s="12">
        <f>IF(OR(H424="",I424=""),"",H424*I424)</f>
        <v/>
      </c>
      <c r="L424" s="8" t="n"/>
      <c r="M424" s="8" t="n"/>
      <c r="O424" s="9">
        <f>IF(OR(B424="",G424="Gagné",G424="Perdu"),"",IF(L424="","Aucune prochaine action",IF(L424&lt;TODAY(),"Action en retard","")))</f>
        <v/>
      </c>
    </row>
    <row r="425">
      <c r="D425" s="9">
        <f>IF(C425="","",IFERROR(INDEX(Entreprises!$B$2:$B$501,MATCH(C425,Entreprises!$A$2:$A$501,0)),"ID inconnu"))</f>
        <v/>
      </c>
      <c r="H425" s="10" t="n"/>
      <c r="I425" s="11">
        <f>IF(G425="","",IFERROR(INDEX(L_Probas,MATCH(G425,L_Etapes,0)),""))</f>
        <v/>
      </c>
      <c r="J425" s="12">
        <f>IF(OR(H425="",I425=""),"",H425*I425)</f>
        <v/>
      </c>
      <c r="L425" s="8" t="n"/>
      <c r="M425" s="8" t="n"/>
      <c r="O425" s="9">
        <f>IF(OR(B425="",G425="Gagné",G425="Perdu"),"",IF(L425="","Aucune prochaine action",IF(L425&lt;TODAY(),"Action en retard","")))</f>
        <v/>
      </c>
    </row>
    <row r="426">
      <c r="D426" s="9">
        <f>IF(C426="","",IFERROR(INDEX(Entreprises!$B$2:$B$501,MATCH(C426,Entreprises!$A$2:$A$501,0)),"ID inconnu"))</f>
        <v/>
      </c>
      <c r="H426" s="10" t="n"/>
      <c r="I426" s="11">
        <f>IF(G426="","",IFERROR(INDEX(L_Probas,MATCH(G426,L_Etapes,0)),""))</f>
        <v/>
      </c>
      <c r="J426" s="12">
        <f>IF(OR(H426="",I426=""),"",H426*I426)</f>
        <v/>
      </c>
      <c r="L426" s="8" t="n"/>
      <c r="M426" s="8" t="n"/>
      <c r="O426" s="9">
        <f>IF(OR(B426="",G426="Gagné",G426="Perdu"),"",IF(L426="","Aucune prochaine action",IF(L426&lt;TODAY(),"Action en retard","")))</f>
        <v/>
      </c>
    </row>
    <row r="427">
      <c r="D427" s="9">
        <f>IF(C427="","",IFERROR(INDEX(Entreprises!$B$2:$B$501,MATCH(C427,Entreprises!$A$2:$A$501,0)),"ID inconnu"))</f>
        <v/>
      </c>
      <c r="H427" s="10" t="n"/>
      <c r="I427" s="11">
        <f>IF(G427="","",IFERROR(INDEX(L_Probas,MATCH(G427,L_Etapes,0)),""))</f>
        <v/>
      </c>
      <c r="J427" s="12">
        <f>IF(OR(H427="",I427=""),"",H427*I427)</f>
        <v/>
      </c>
      <c r="L427" s="8" t="n"/>
      <c r="M427" s="8" t="n"/>
      <c r="O427" s="9">
        <f>IF(OR(B427="",G427="Gagné",G427="Perdu"),"",IF(L427="","Aucune prochaine action",IF(L427&lt;TODAY(),"Action en retard","")))</f>
        <v/>
      </c>
    </row>
    <row r="428">
      <c r="D428" s="9">
        <f>IF(C428="","",IFERROR(INDEX(Entreprises!$B$2:$B$501,MATCH(C428,Entreprises!$A$2:$A$501,0)),"ID inconnu"))</f>
        <v/>
      </c>
      <c r="H428" s="10" t="n"/>
      <c r="I428" s="11">
        <f>IF(G428="","",IFERROR(INDEX(L_Probas,MATCH(G428,L_Etapes,0)),""))</f>
        <v/>
      </c>
      <c r="J428" s="12">
        <f>IF(OR(H428="",I428=""),"",H428*I428)</f>
        <v/>
      </c>
      <c r="L428" s="8" t="n"/>
      <c r="M428" s="8" t="n"/>
      <c r="O428" s="9">
        <f>IF(OR(B428="",G428="Gagné",G428="Perdu"),"",IF(L428="","Aucune prochaine action",IF(L428&lt;TODAY(),"Action en retard","")))</f>
        <v/>
      </c>
    </row>
    <row r="429">
      <c r="D429" s="9">
        <f>IF(C429="","",IFERROR(INDEX(Entreprises!$B$2:$B$501,MATCH(C429,Entreprises!$A$2:$A$501,0)),"ID inconnu"))</f>
        <v/>
      </c>
      <c r="H429" s="10" t="n"/>
      <c r="I429" s="11">
        <f>IF(G429="","",IFERROR(INDEX(L_Probas,MATCH(G429,L_Etapes,0)),""))</f>
        <v/>
      </c>
      <c r="J429" s="12">
        <f>IF(OR(H429="",I429=""),"",H429*I429)</f>
        <v/>
      </c>
      <c r="L429" s="8" t="n"/>
      <c r="M429" s="8" t="n"/>
      <c r="O429" s="9">
        <f>IF(OR(B429="",G429="Gagné",G429="Perdu"),"",IF(L429="","Aucune prochaine action",IF(L429&lt;TODAY(),"Action en retard","")))</f>
        <v/>
      </c>
    </row>
    <row r="430">
      <c r="D430" s="9">
        <f>IF(C430="","",IFERROR(INDEX(Entreprises!$B$2:$B$501,MATCH(C430,Entreprises!$A$2:$A$501,0)),"ID inconnu"))</f>
        <v/>
      </c>
      <c r="H430" s="10" t="n"/>
      <c r="I430" s="11">
        <f>IF(G430="","",IFERROR(INDEX(L_Probas,MATCH(G430,L_Etapes,0)),""))</f>
        <v/>
      </c>
      <c r="J430" s="12">
        <f>IF(OR(H430="",I430=""),"",H430*I430)</f>
        <v/>
      </c>
      <c r="L430" s="8" t="n"/>
      <c r="M430" s="8" t="n"/>
      <c r="O430" s="9">
        <f>IF(OR(B430="",G430="Gagné",G430="Perdu"),"",IF(L430="","Aucune prochaine action",IF(L430&lt;TODAY(),"Action en retard","")))</f>
        <v/>
      </c>
    </row>
    <row r="431">
      <c r="D431" s="9">
        <f>IF(C431="","",IFERROR(INDEX(Entreprises!$B$2:$B$501,MATCH(C431,Entreprises!$A$2:$A$501,0)),"ID inconnu"))</f>
        <v/>
      </c>
      <c r="H431" s="10" t="n"/>
      <c r="I431" s="11">
        <f>IF(G431="","",IFERROR(INDEX(L_Probas,MATCH(G431,L_Etapes,0)),""))</f>
        <v/>
      </c>
      <c r="J431" s="12">
        <f>IF(OR(H431="",I431=""),"",H431*I431)</f>
        <v/>
      </c>
      <c r="L431" s="8" t="n"/>
      <c r="M431" s="8" t="n"/>
      <c r="O431" s="9">
        <f>IF(OR(B431="",G431="Gagné",G431="Perdu"),"",IF(L431="","Aucune prochaine action",IF(L431&lt;TODAY(),"Action en retard","")))</f>
        <v/>
      </c>
    </row>
    <row r="432">
      <c r="D432" s="9">
        <f>IF(C432="","",IFERROR(INDEX(Entreprises!$B$2:$B$501,MATCH(C432,Entreprises!$A$2:$A$501,0)),"ID inconnu"))</f>
        <v/>
      </c>
      <c r="H432" s="10" t="n"/>
      <c r="I432" s="11">
        <f>IF(G432="","",IFERROR(INDEX(L_Probas,MATCH(G432,L_Etapes,0)),""))</f>
        <v/>
      </c>
      <c r="J432" s="12">
        <f>IF(OR(H432="",I432=""),"",H432*I432)</f>
        <v/>
      </c>
      <c r="L432" s="8" t="n"/>
      <c r="M432" s="8" t="n"/>
      <c r="O432" s="9">
        <f>IF(OR(B432="",G432="Gagné",G432="Perdu"),"",IF(L432="","Aucune prochaine action",IF(L432&lt;TODAY(),"Action en retard","")))</f>
        <v/>
      </c>
    </row>
    <row r="433">
      <c r="D433" s="9">
        <f>IF(C433="","",IFERROR(INDEX(Entreprises!$B$2:$B$501,MATCH(C433,Entreprises!$A$2:$A$501,0)),"ID inconnu"))</f>
        <v/>
      </c>
      <c r="H433" s="10" t="n"/>
      <c r="I433" s="11">
        <f>IF(G433="","",IFERROR(INDEX(L_Probas,MATCH(G433,L_Etapes,0)),""))</f>
        <v/>
      </c>
      <c r="J433" s="12">
        <f>IF(OR(H433="",I433=""),"",H433*I433)</f>
        <v/>
      </c>
      <c r="L433" s="8" t="n"/>
      <c r="M433" s="8" t="n"/>
      <c r="O433" s="9">
        <f>IF(OR(B433="",G433="Gagné",G433="Perdu"),"",IF(L433="","Aucune prochaine action",IF(L433&lt;TODAY(),"Action en retard","")))</f>
        <v/>
      </c>
    </row>
    <row r="434">
      <c r="D434" s="9">
        <f>IF(C434="","",IFERROR(INDEX(Entreprises!$B$2:$B$501,MATCH(C434,Entreprises!$A$2:$A$501,0)),"ID inconnu"))</f>
        <v/>
      </c>
      <c r="H434" s="10" t="n"/>
      <c r="I434" s="11">
        <f>IF(G434="","",IFERROR(INDEX(L_Probas,MATCH(G434,L_Etapes,0)),""))</f>
        <v/>
      </c>
      <c r="J434" s="12">
        <f>IF(OR(H434="",I434=""),"",H434*I434)</f>
        <v/>
      </c>
      <c r="L434" s="8" t="n"/>
      <c r="M434" s="8" t="n"/>
      <c r="O434" s="9">
        <f>IF(OR(B434="",G434="Gagné",G434="Perdu"),"",IF(L434="","Aucune prochaine action",IF(L434&lt;TODAY(),"Action en retard","")))</f>
        <v/>
      </c>
    </row>
    <row r="435">
      <c r="D435" s="9">
        <f>IF(C435="","",IFERROR(INDEX(Entreprises!$B$2:$B$501,MATCH(C435,Entreprises!$A$2:$A$501,0)),"ID inconnu"))</f>
        <v/>
      </c>
      <c r="H435" s="10" t="n"/>
      <c r="I435" s="11">
        <f>IF(G435="","",IFERROR(INDEX(L_Probas,MATCH(G435,L_Etapes,0)),""))</f>
        <v/>
      </c>
      <c r="J435" s="12">
        <f>IF(OR(H435="",I435=""),"",H435*I435)</f>
        <v/>
      </c>
      <c r="L435" s="8" t="n"/>
      <c r="M435" s="8" t="n"/>
      <c r="O435" s="9">
        <f>IF(OR(B435="",G435="Gagné",G435="Perdu"),"",IF(L435="","Aucune prochaine action",IF(L435&lt;TODAY(),"Action en retard","")))</f>
        <v/>
      </c>
    </row>
    <row r="436">
      <c r="D436" s="9">
        <f>IF(C436="","",IFERROR(INDEX(Entreprises!$B$2:$B$501,MATCH(C436,Entreprises!$A$2:$A$501,0)),"ID inconnu"))</f>
        <v/>
      </c>
      <c r="H436" s="10" t="n"/>
      <c r="I436" s="11">
        <f>IF(G436="","",IFERROR(INDEX(L_Probas,MATCH(G436,L_Etapes,0)),""))</f>
        <v/>
      </c>
      <c r="J436" s="12">
        <f>IF(OR(H436="",I436=""),"",H436*I436)</f>
        <v/>
      </c>
      <c r="L436" s="8" t="n"/>
      <c r="M436" s="8" t="n"/>
      <c r="O436" s="9">
        <f>IF(OR(B436="",G436="Gagné",G436="Perdu"),"",IF(L436="","Aucune prochaine action",IF(L436&lt;TODAY(),"Action en retard","")))</f>
        <v/>
      </c>
    </row>
    <row r="437">
      <c r="D437" s="9">
        <f>IF(C437="","",IFERROR(INDEX(Entreprises!$B$2:$B$501,MATCH(C437,Entreprises!$A$2:$A$501,0)),"ID inconnu"))</f>
        <v/>
      </c>
      <c r="H437" s="10" t="n"/>
      <c r="I437" s="11">
        <f>IF(G437="","",IFERROR(INDEX(L_Probas,MATCH(G437,L_Etapes,0)),""))</f>
        <v/>
      </c>
      <c r="J437" s="12">
        <f>IF(OR(H437="",I437=""),"",H437*I437)</f>
        <v/>
      </c>
      <c r="L437" s="8" t="n"/>
      <c r="M437" s="8" t="n"/>
      <c r="O437" s="9">
        <f>IF(OR(B437="",G437="Gagné",G437="Perdu"),"",IF(L437="","Aucune prochaine action",IF(L437&lt;TODAY(),"Action en retard","")))</f>
        <v/>
      </c>
    </row>
    <row r="438">
      <c r="D438" s="9">
        <f>IF(C438="","",IFERROR(INDEX(Entreprises!$B$2:$B$501,MATCH(C438,Entreprises!$A$2:$A$501,0)),"ID inconnu"))</f>
        <v/>
      </c>
      <c r="H438" s="10" t="n"/>
      <c r="I438" s="11">
        <f>IF(G438="","",IFERROR(INDEX(L_Probas,MATCH(G438,L_Etapes,0)),""))</f>
        <v/>
      </c>
      <c r="J438" s="12">
        <f>IF(OR(H438="",I438=""),"",H438*I438)</f>
        <v/>
      </c>
      <c r="L438" s="8" t="n"/>
      <c r="M438" s="8" t="n"/>
      <c r="O438" s="9">
        <f>IF(OR(B438="",G438="Gagné",G438="Perdu"),"",IF(L438="","Aucune prochaine action",IF(L438&lt;TODAY(),"Action en retard","")))</f>
        <v/>
      </c>
    </row>
    <row r="439">
      <c r="D439" s="9">
        <f>IF(C439="","",IFERROR(INDEX(Entreprises!$B$2:$B$501,MATCH(C439,Entreprises!$A$2:$A$501,0)),"ID inconnu"))</f>
        <v/>
      </c>
      <c r="H439" s="10" t="n"/>
      <c r="I439" s="11">
        <f>IF(G439="","",IFERROR(INDEX(L_Probas,MATCH(G439,L_Etapes,0)),""))</f>
        <v/>
      </c>
      <c r="J439" s="12">
        <f>IF(OR(H439="",I439=""),"",H439*I439)</f>
        <v/>
      </c>
      <c r="L439" s="8" t="n"/>
      <c r="M439" s="8" t="n"/>
      <c r="O439" s="9">
        <f>IF(OR(B439="",G439="Gagné",G439="Perdu"),"",IF(L439="","Aucune prochaine action",IF(L439&lt;TODAY(),"Action en retard","")))</f>
        <v/>
      </c>
    </row>
    <row r="440">
      <c r="D440" s="9">
        <f>IF(C440="","",IFERROR(INDEX(Entreprises!$B$2:$B$501,MATCH(C440,Entreprises!$A$2:$A$501,0)),"ID inconnu"))</f>
        <v/>
      </c>
      <c r="H440" s="10" t="n"/>
      <c r="I440" s="11">
        <f>IF(G440="","",IFERROR(INDEX(L_Probas,MATCH(G440,L_Etapes,0)),""))</f>
        <v/>
      </c>
      <c r="J440" s="12">
        <f>IF(OR(H440="",I440=""),"",H440*I440)</f>
        <v/>
      </c>
      <c r="L440" s="8" t="n"/>
      <c r="M440" s="8" t="n"/>
      <c r="O440" s="9">
        <f>IF(OR(B440="",G440="Gagné",G440="Perdu"),"",IF(L440="","Aucune prochaine action",IF(L440&lt;TODAY(),"Action en retard","")))</f>
        <v/>
      </c>
    </row>
    <row r="441">
      <c r="D441" s="9">
        <f>IF(C441="","",IFERROR(INDEX(Entreprises!$B$2:$B$501,MATCH(C441,Entreprises!$A$2:$A$501,0)),"ID inconnu"))</f>
        <v/>
      </c>
      <c r="H441" s="10" t="n"/>
      <c r="I441" s="11">
        <f>IF(G441="","",IFERROR(INDEX(L_Probas,MATCH(G441,L_Etapes,0)),""))</f>
        <v/>
      </c>
      <c r="J441" s="12">
        <f>IF(OR(H441="",I441=""),"",H441*I441)</f>
        <v/>
      </c>
      <c r="L441" s="8" t="n"/>
      <c r="M441" s="8" t="n"/>
      <c r="O441" s="9">
        <f>IF(OR(B441="",G441="Gagné",G441="Perdu"),"",IF(L441="","Aucune prochaine action",IF(L441&lt;TODAY(),"Action en retard","")))</f>
        <v/>
      </c>
    </row>
    <row r="442">
      <c r="D442" s="9">
        <f>IF(C442="","",IFERROR(INDEX(Entreprises!$B$2:$B$501,MATCH(C442,Entreprises!$A$2:$A$501,0)),"ID inconnu"))</f>
        <v/>
      </c>
      <c r="H442" s="10" t="n"/>
      <c r="I442" s="11">
        <f>IF(G442="","",IFERROR(INDEX(L_Probas,MATCH(G442,L_Etapes,0)),""))</f>
        <v/>
      </c>
      <c r="J442" s="12">
        <f>IF(OR(H442="",I442=""),"",H442*I442)</f>
        <v/>
      </c>
      <c r="L442" s="8" t="n"/>
      <c r="M442" s="8" t="n"/>
      <c r="O442" s="9">
        <f>IF(OR(B442="",G442="Gagné",G442="Perdu"),"",IF(L442="","Aucune prochaine action",IF(L442&lt;TODAY(),"Action en retard","")))</f>
        <v/>
      </c>
    </row>
    <row r="443">
      <c r="D443" s="9">
        <f>IF(C443="","",IFERROR(INDEX(Entreprises!$B$2:$B$501,MATCH(C443,Entreprises!$A$2:$A$501,0)),"ID inconnu"))</f>
        <v/>
      </c>
      <c r="H443" s="10" t="n"/>
      <c r="I443" s="11">
        <f>IF(G443="","",IFERROR(INDEX(L_Probas,MATCH(G443,L_Etapes,0)),""))</f>
        <v/>
      </c>
      <c r="J443" s="12">
        <f>IF(OR(H443="",I443=""),"",H443*I443)</f>
        <v/>
      </c>
      <c r="L443" s="8" t="n"/>
      <c r="M443" s="8" t="n"/>
      <c r="O443" s="9">
        <f>IF(OR(B443="",G443="Gagné",G443="Perdu"),"",IF(L443="","Aucune prochaine action",IF(L443&lt;TODAY(),"Action en retard","")))</f>
        <v/>
      </c>
    </row>
    <row r="444">
      <c r="D444" s="9">
        <f>IF(C444="","",IFERROR(INDEX(Entreprises!$B$2:$B$501,MATCH(C444,Entreprises!$A$2:$A$501,0)),"ID inconnu"))</f>
        <v/>
      </c>
      <c r="H444" s="10" t="n"/>
      <c r="I444" s="11">
        <f>IF(G444="","",IFERROR(INDEX(L_Probas,MATCH(G444,L_Etapes,0)),""))</f>
        <v/>
      </c>
      <c r="J444" s="12">
        <f>IF(OR(H444="",I444=""),"",H444*I444)</f>
        <v/>
      </c>
      <c r="L444" s="8" t="n"/>
      <c r="M444" s="8" t="n"/>
      <c r="O444" s="9">
        <f>IF(OR(B444="",G444="Gagné",G444="Perdu"),"",IF(L444="","Aucune prochaine action",IF(L444&lt;TODAY(),"Action en retard","")))</f>
        <v/>
      </c>
    </row>
    <row r="445">
      <c r="D445" s="9">
        <f>IF(C445="","",IFERROR(INDEX(Entreprises!$B$2:$B$501,MATCH(C445,Entreprises!$A$2:$A$501,0)),"ID inconnu"))</f>
        <v/>
      </c>
      <c r="H445" s="10" t="n"/>
      <c r="I445" s="11">
        <f>IF(G445="","",IFERROR(INDEX(L_Probas,MATCH(G445,L_Etapes,0)),""))</f>
        <v/>
      </c>
      <c r="J445" s="12">
        <f>IF(OR(H445="",I445=""),"",H445*I445)</f>
        <v/>
      </c>
      <c r="L445" s="8" t="n"/>
      <c r="M445" s="8" t="n"/>
      <c r="O445" s="9">
        <f>IF(OR(B445="",G445="Gagné",G445="Perdu"),"",IF(L445="","Aucune prochaine action",IF(L445&lt;TODAY(),"Action en retard","")))</f>
        <v/>
      </c>
    </row>
    <row r="446">
      <c r="D446" s="9">
        <f>IF(C446="","",IFERROR(INDEX(Entreprises!$B$2:$B$501,MATCH(C446,Entreprises!$A$2:$A$501,0)),"ID inconnu"))</f>
        <v/>
      </c>
      <c r="H446" s="10" t="n"/>
      <c r="I446" s="11">
        <f>IF(G446="","",IFERROR(INDEX(L_Probas,MATCH(G446,L_Etapes,0)),""))</f>
        <v/>
      </c>
      <c r="J446" s="12">
        <f>IF(OR(H446="",I446=""),"",H446*I446)</f>
        <v/>
      </c>
      <c r="L446" s="8" t="n"/>
      <c r="M446" s="8" t="n"/>
      <c r="O446" s="9">
        <f>IF(OR(B446="",G446="Gagné",G446="Perdu"),"",IF(L446="","Aucune prochaine action",IF(L446&lt;TODAY(),"Action en retard","")))</f>
        <v/>
      </c>
    </row>
    <row r="447">
      <c r="D447" s="9">
        <f>IF(C447="","",IFERROR(INDEX(Entreprises!$B$2:$B$501,MATCH(C447,Entreprises!$A$2:$A$501,0)),"ID inconnu"))</f>
        <v/>
      </c>
      <c r="H447" s="10" t="n"/>
      <c r="I447" s="11">
        <f>IF(G447="","",IFERROR(INDEX(L_Probas,MATCH(G447,L_Etapes,0)),""))</f>
        <v/>
      </c>
      <c r="J447" s="12">
        <f>IF(OR(H447="",I447=""),"",H447*I447)</f>
        <v/>
      </c>
      <c r="L447" s="8" t="n"/>
      <c r="M447" s="8" t="n"/>
      <c r="O447" s="9">
        <f>IF(OR(B447="",G447="Gagné",G447="Perdu"),"",IF(L447="","Aucune prochaine action",IF(L447&lt;TODAY(),"Action en retard","")))</f>
        <v/>
      </c>
    </row>
    <row r="448">
      <c r="D448" s="9">
        <f>IF(C448="","",IFERROR(INDEX(Entreprises!$B$2:$B$501,MATCH(C448,Entreprises!$A$2:$A$501,0)),"ID inconnu"))</f>
        <v/>
      </c>
      <c r="H448" s="10" t="n"/>
      <c r="I448" s="11">
        <f>IF(G448="","",IFERROR(INDEX(L_Probas,MATCH(G448,L_Etapes,0)),""))</f>
        <v/>
      </c>
      <c r="J448" s="12">
        <f>IF(OR(H448="",I448=""),"",H448*I448)</f>
        <v/>
      </c>
      <c r="L448" s="8" t="n"/>
      <c r="M448" s="8" t="n"/>
      <c r="O448" s="9">
        <f>IF(OR(B448="",G448="Gagné",G448="Perdu"),"",IF(L448="","Aucune prochaine action",IF(L448&lt;TODAY(),"Action en retard","")))</f>
        <v/>
      </c>
    </row>
    <row r="449">
      <c r="D449" s="9">
        <f>IF(C449="","",IFERROR(INDEX(Entreprises!$B$2:$B$501,MATCH(C449,Entreprises!$A$2:$A$501,0)),"ID inconnu"))</f>
        <v/>
      </c>
      <c r="H449" s="10" t="n"/>
      <c r="I449" s="11">
        <f>IF(G449="","",IFERROR(INDEX(L_Probas,MATCH(G449,L_Etapes,0)),""))</f>
        <v/>
      </c>
      <c r="J449" s="12">
        <f>IF(OR(H449="",I449=""),"",H449*I449)</f>
        <v/>
      </c>
      <c r="L449" s="8" t="n"/>
      <c r="M449" s="8" t="n"/>
      <c r="O449" s="9">
        <f>IF(OR(B449="",G449="Gagné",G449="Perdu"),"",IF(L449="","Aucune prochaine action",IF(L449&lt;TODAY(),"Action en retard","")))</f>
        <v/>
      </c>
    </row>
    <row r="450">
      <c r="D450" s="9">
        <f>IF(C450="","",IFERROR(INDEX(Entreprises!$B$2:$B$501,MATCH(C450,Entreprises!$A$2:$A$501,0)),"ID inconnu"))</f>
        <v/>
      </c>
      <c r="H450" s="10" t="n"/>
      <c r="I450" s="11">
        <f>IF(G450="","",IFERROR(INDEX(L_Probas,MATCH(G450,L_Etapes,0)),""))</f>
        <v/>
      </c>
      <c r="J450" s="12">
        <f>IF(OR(H450="",I450=""),"",H450*I450)</f>
        <v/>
      </c>
      <c r="L450" s="8" t="n"/>
      <c r="M450" s="8" t="n"/>
      <c r="O450" s="9">
        <f>IF(OR(B450="",G450="Gagné",G450="Perdu"),"",IF(L450="","Aucune prochaine action",IF(L450&lt;TODAY(),"Action en retard","")))</f>
        <v/>
      </c>
    </row>
    <row r="451">
      <c r="D451" s="9">
        <f>IF(C451="","",IFERROR(INDEX(Entreprises!$B$2:$B$501,MATCH(C451,Entreprises!$A$2:$A$501,0)),"ID inconnu"))</f>
        <v/>
      </c>
      <c r="H451" s="10" t="n"/>
      <c r="I451" s="11">
        <f>IF(G451="","",IFERROR(INDEX(L_Probas,MATCH(G451,L_Etapes,0)),""))</f>
        <v/>
      </c>
      <c r="J451" s="12">
        <f>IF(OR(H451="",I451=""),"",H451*I451)</f>
        <v/>
      </c>
      <c r="L451" s="8" t="n"/>
      <c r="M451" s="8" t="n"/>
      <c r="O451" s="9">
        <f>IF(OR(B451="",G451="Gagné",G451="Perdu"),"",IF(L451="","Aucune prochaine action",IF(L451&lt;TODAY(),"Action en retard","")))</f>
        <v/>
      </c>
    </row>
    <row r="452">
      <c r="D452" s="9">
        <f>IF(C452="","",IFERROR(INDEX(Entreprises!$B$2:$B$501,MATCH(C452,Entreprises!$A$2:$A$501,0)),"ID inconnu"))</f>
        <v/>
      </c>
      <c r="H452" s="10" t="n"/>
      <c r="I452" s="11">
        <f>IF(G452="","",IFERROR(INDEX(L_Probas,MATCH(G452,L_Etapes,0)),""))</f>
        <v/>
      </c>
      <c r="J452" s="12">
        <f>IF(OR(H452="",I452=""),"",H452*I452)</f>
        <v/>
      </c>
      <c r="L452" s="8" t="n"/>
      <c r="M452" s="8" t="n"/>
      <c r="O452" s="9">
        <f>IF(OR(B452="",G452="Gagné",G452="Perdu"),"",IF(L452="","Aucune prochaine action",IF(L452&lt;TODAY(),"Action en retard","")))</f>
        <v/>
      </c>
    </row>
    <row r="453">
      <c r="D453" s="9">
        <f>IF(C453="","",IFERROR(INDEX(Entreprises!$B$2:$B$501,MATCH(C453,Entreprises!$A$2:$A$501,0)),"ID inconnu"))</f>
        <v/>
      </c>
      <c r="H453" s="10" t="n"/>
      <c r="I453" s="11">
        <f>IF(G453="","",IFERROR(INDEX(L_Probas,MATCH(G453,L_Etapes,0)),""))</f>
        <v/>
      </c>
      <c r="J453" s="12">
        <f>IF(OR(H453="",I453=""),"",H453*I453)</f>
        <v/>
      </c>
      <c r="L453" s="8" t="n"/>
      <c r="M453" s="8" t="n"/>
      <c r="O453" s="9">
        <f>IF(OR(B453="",G453="Gagné",G453="Perdu"),"",IF(L453="","Aucune prochaine action",IF(L453&lt;TODAY(),"Action en retard","")))</f>
        <v/>
      </c>
    </row>
    <row r="454">
      <c r="D454" s="9">
        <f>IF(C454="","",IFERROR(INDEX(Entreprises!$B$2:$B$501,MATCH(C454,Entreprises!$A$2:$A$501,0)),"ID inconnu"))</f>
        <v/>
      </c>
      <c r="H454" s="10" t="n"/>
      <c r="I454" s="11">
        <f>IF(G454="","",IFERROR(INDEX(L_Probas,MATCH(G454,L_Etapes,0)),""))</f>
        <v/>
      </c>
      <c r="J454" s="12">
        <f>IF(OR(H454="",I454=""),"",H454*I454)</f>
        <v/>
      </c>
      <c r="L454" s="8" t="n"/>
      <c r="M454" s="8" t="n"/>
      <c r="O454" s="9">
        <f>IF(OR(B454="",G454="Gagné",G454="Perdu"),"",IF(L454="","Aucune prochaine action",IF(L454&lt;TODAY(),"Action en retard","")))</f>
        <v/>
      </c>
    </row>
    <row r="455">
      <c r="D455" s="9">
        <f>IF(C455="","",IFERROR(INDEX(Entreprises!$B$2:$B$501,MATCH(C455,Entreprises!$A$2:$A$501,0)),"ID inconnu"))</f>
        <v/>
      </c>
      <c r="H455" s="10" t="n"/>
      <c r="I455" s="11">
        <f>IF(G455="","",IFERROR(INDEX(L_Probas,MATCH(G455,L_Etapes,0)),""))</f>
        <v/>
      </c>
      <c r="J455" s="12">
        <f>IF(OR(H455="",I455=""),"",H455*I455)</f>
        <v/>
      </c>
      <c r="L455" s="8" t="n"/>
      <c r="M455" s="8" t="n"/>
      <c r="O455" s="9">
        <f>IF(OR(B455="",G455="Gagné",G455="Perdu"),"",IF(L455="","Aucune prochaine action",IF(L455&lt;TODAY(),"Action en retard","")))</f>
        <v/>
      </c>
    </row>
    <row r="456">
      <c r="D456" s="9">
        <f>IF(C456="","",IFERROR(INDEX(Entreprises!$B$2:$B$501,MATCH(C456,Entreprises!$A$2:$A$501,0)),"ID inconnu"))</f>
        <v/>
      </c>
      <c r="H456" s="10" t="n"/>
      <c r="I456" s="11">
        <f>IF(G456="","",IFERROR(INDEX(L_Probas,MATCH(G456,L_Etapes,0)),""))</f>
        <v/>
      </c>
      <c r="J456" s="12">
        <f>IF(OR(H456="",I456=""),"",H456*I456)</f>
        <v/>
      </c>
      <c r="L456" s="8" t="n"/>
      <c r="M456" s="8" t="n"/>
      <c r="O456" s="9">
        <f>IF(OR(B456="",G456="Gagné",G456="Perdu"),"",IF(L456="","Aucune prochaine action",IF(L456&lt;TODAY(),"Action en retard","")))</f>
        <v/>
      </c>
    </row>
    <row r="457">
      <c r="D457" s="9">
        <f>IF(C457="","",IFERROR(INDEX(Entreprises!$B$2:$B$501,MATCH(C457,Entreprises!$A$2:$A$501,0)),"ID inconnu"))</f>
        <v/>
      </c>
      <c r="H457" s="10" t="n"/>
      <c r="I457" s="11">
        <f>IF(G457="","",IFERROR(INDEX(L_Probas,MATCH(G457,L_Etapes,0)),""))</f>
        <v/>
      </c>
      <c r="J457" s="12">
        <f>IF(OR(H457="",I457=""),"",H457*I457)</f>
        <v/>
      </c>
      <c r="L457" s="8" t="n"/>
      <c r="M457" s="8" t="n"/>
      <c r="O457" s="9">
        <f>IF(OR(B457="",G457="Gagné",G457="Perdu"),"",IF(L457="","Aucune prochaine action",IF(L457&lt;TODAY(),"Action en retard","")))</f>
        <v/>
      </c>
    </row>
    <row r="458">
      <c r="D458" s="9">
        <f>IF(C458="","",IFERROR(INDEX(Entreprises!$B$2:$B$501,MATCH(C458,Entreprises!$A$2:$A$501,0)),"ID inconnu"))</f>
        <v/>
      </c>
      <c r="H458" s="10" t="n"/>
      <c r="I458" s="11">
        <f>IF(G458="","",IFERROR(INDEX(L_Probas,MATCH(G458,L_Etapes,0)),""))</f>
        <v/>
      </c>
      <c r="J458" s="12">
        <f>IF(OR(H458="",I458=""),"",H458*I458)</f>
        <v/>
      </c>
      <c r="L458" s="8" t="n"/>
      <c r="M458" s="8" t="n"/>
      <c r="O458" s="9">
        <f>IF(OR(B458="",G458="Gagné",G458="Perdu"),"",IF(L458="","Aucune prochaine action",IF(L458&lt;TODAY(),"Action en retard","")))</f>
        <v/>
      </c>
    </row>
    <row r="459">
      <c r="D459" s="9">
        <f>IF(C459="","",IFERROR(INDEX(Entreprises!$B$2:$B$501,MATCH(C459,Entreprises!$A$2:$A$501,0)),"ID inconnu"))</f>
        <v/>
      </c>
      <c r="H459" s="10" t="n"/>
      <c r="I459" s="11">
        <f>IF(G459="","",IFERROR(INDEX(L_Probas,MATCH(G459,L_Etapes,0)),""))</f>
        <v/>
      </c>
      <c r="J459" s="12">
        <f>IF(OR(H459="",I459=""),"",H459*I459)</f>
        <v/>
      </c>
      <c r="L459" s="8" t="n"/>
      <c r="M459" s="8" t="n"/>
      <c r="O459" s="9">
        <f>IF(OR(B459="",G459="Gagné",G459="Perdu"),"",IF(L459="","Aucune prochaine action",IF(L459&lt;TODAY(),"Action en retard","")))</f>
        <v/>
      </c>
    </row>
    <row r="460">
      <c r="D460" s="9">
        <f>IF(C460="","",IFERROR(INDEX(Entreprises!$B$2:$B$501,MATCH(C460,Entreprises!$A$2:$A$501,0)),"ID inconnu"))</f>
        <v/>
      </c>
      <c r="H460" s="10" t="n"/>
      <c r="I460" s="11">
        <f>IF(G460="","",IFERROR(INDEX(L_Probas,MATCH(G460,L_Etapes,0)),""))</f>
        <v/>
      </c>
      <c r="J460" s="12">
        <f>IF(OR(H460="",I460=""),"",H460*I460)</f>
        <v/>
      </c>
      <c r="L460" s="8" t="n"/>
      <c r="M460" s="8" t="n"/>
      <c r="O460" s="9">
        <f>IF(OR(B460="",G460="Gagné",G460="Perdu"),"",IF(L460="","Aucune prochaine action",IF(L460&lt;TODAY(),"Action en retard","")))</f>
        <v/>
      </c>
    </row>
    <row r="461">
      <c r="D461" s="9">
        <f>IF(C461="","",IFERROR(INDEX(Entreprises!$B$2:$B$501,MATCH(C461,Entreprises!$A$2:$A$501,0)),"ID inconnu"))</f>
        <v/>
      </c>
      <c r="H461" s="10" t="n"/>
      <c r="I461" s="11">
        <f>IF(G461="","",IFERROR(INDEX(L_Probas,MATCH(G461,L_Etapes,0)),""))</f>
        <v/>
      </c>
      <c r="J461" s="12">
        <f>IF(OR(H461="",I461=""),"",H461*I461)</f>
        <v/>
      </c>
      <c r="L461" s="8" t="n"/>
      <c r="M461" s="8" t="n"/>
      <c r="O461" s="9">
        <f>IF(OR(B461="",G461="Gagné",G461="Perdu"),"",IF(L461="","Aucune prochaine action",IF(L461&lt;TODAY(),"Action en retard","")))</f>
        <v/>
      </c>
    </row>
    <row r="462">
      <c r="D462" s="9">
        <f>IF(C462="","",IFERROR(INDEX(Entreprises!$B$2:$B$501,MATCH(C462,Entreprises!$A$2:$A$501,0)),"ID inconnu"))</f>
        <v/>
      </c>
      <c r="H462" s="10" t="n"/>
      <c r="I462" s="11">
        <f>IF(G462="","",IFERROR(INDEX(L_Probas,MATCH(G462,L_Etapes,0)),""))</f>
        <v/>
      </c>
      <c r="J462" s="12">
        <f>IF(OR(H462="",I462=""),"",H462*I462)</f>
        <v/>
      </c>
      <c r="L462" s="8" t="n"/>
      <c r="M462" s="8" t="n"/>
      <c r="O462" s="9">
        <f>IF(OR(B462="",G462="Gagné",G462="Perdu"),"",IF(L462="","Aucune prochaine action",IF(L462&lt;TODAY(),"Action en retard","")))</f>
        <v/>
      </c>
    </row>
    <row r="463">
      <c r="D463" s="9">
        <f>IF(C463="","",IFERROR(INDEX(Entreprises!$B$2:$B$501,MATCH(C463,Entreprises!$A$2:$A$501,0)),"ID inconnu"))</f>
        <v/>
      </c>
      <c r="H463" s="10" t="n"/>
      <c r="I463" s="11">
        <f>IF(G463="","",IFERROR(INDEX(L_Probas,MATCH(G463,L_Etapes,0)),""))</f>
        <v/>
      </c>
      <c r="J463" s="12">
        <f>IF(OR(H463="",I463=""),"",H463*I463)</f>
        <v/>
      </c>
      <c r="L463" s="8" t="n"/>
      <c r="M463" s="8" t="n"/>
      <c r="O463" s="9">
        <f>IF(OR(B463="",G463="Gagné",G463="Perdu"),"",IF(L463="","Aucune prochaine action",IF(L463&lt;TODAY(),"Action en retard","")))</f>
        <v/>
      </c>
    </row>
    <row r="464">
      <c r="D464" s="9">
        <f>IF(C464="","",IFERROR(INDEX(Entreprises!$B$2:$B$501,MATCH(C464,Entreprises!$A$2:$A$501,0)),"ID inconnu"))</f>
        <v/>
      </c>
      <c r="H464" s="10" t="n"/>
      <c r="I464" s="11">
        <f>IF(G464="","",IFERROR(INDEX(L_Probas,MATCH(G464,L_Etapes,0)),""))</f>
        <v/>
      </c>
      <c r="J464" s="12">
        <f>IF(OR(H464="",I464=""),"",H464*I464)</f>
        <v/>
      </c>
      <c r="L464" s="8" t="n"/>
      <c r="M464" s="8" t="n"/>
      <c r="O464" s="9">
        <f>IF(OR(B464="",G464="Gagné",G464="Perdu"),"",IF(L464="","Aucune prochaine action",IF(L464&lt;TODAY(),"Action en retard","")))</f>
        <v/>
      </c>
    </row>
    <row r="465">
      <c r="D465" s="9">
        <f>IF(C465="","",IFERROR(INDEX(Entreprises!$B$2:$B$501,MATCH(C465,Entreprises!$A$2:$A$501,0)),"ID inconnu"))</f>
        <v/>
      </c>
      <c r="H465" s="10" t="n"/>
      <c r="I465" s="11">
        <f>IF(G465="","",IFERROR(INDEX(L_Probas,MATCH(G465,L_Etapes,0)),""))</f>
        <v/>
      </c>
      <c r="J465" s="12">
        <f>IF(OR(H465="",I465=""),"",H465*I465)</f>
        <v/>
      </c>
      <c r="L465" s="8" t="n"/>
      <c r="M465" s="8" t="n"/>
      <c r="O465" s="9">
        <f>IF(OR(B465="",G465="Gagné",G465="Perdu"),"",IF(L465="","Aucune prochaine action",IF(L465&lt;TODAY(),"Action en retard","")))</f>
        <v/>
      </c>
    </row>
    <row r="466">
      <c r="D466" s="9">
        <f>IF(C466="","",IFERROR(INDEX(Entreprises!$B$2:$B$501,MATCH(C466,Entreprises!$A$2:$A$501,0)),"ID inconnu"))</f>
        <v/>
      </c>
      <c r="H466" s="10" t="n"/>
      <c r="I466" s="11">
        <f>IF(G466="","",IFERROR(INDEX(L_Probas,MATCH(G466,L_Etapes,0)),""))</f>
        <v/>
      </c>
      <c r="J466" s="12">
        <f>IF(OR(H466="",I466=""),"",H466*I466)</f>
        <v/>
      </c>
      <c r="L466" s="8" t="n"/>
      <c r="M466" s="8" t="n"/>
      <c r="O466" s="9">
        <f>IF(OR(B466="",G466="Gagné",G466="Perdu"),"",IF(L466="","Aucune prochaine action",IF(L466&lt;TODAY(),"Action en retard","")))</f>
        <v/>
      </c>
    </row>
    <row r="467">
      <c r="D467" s="9">
        <f>IF(C467="","",IFERROR(INDEX(Entreprises!$B$2:$B$501,MATCH(C467,Entreprises!$A$2:$A$501,0)),"ID inconnu"))</f>
        <v/>
      </c>
      <c r="H467" s="10" t="n"/>
      <c r="I467" s="11">
        <f>IF(G467="","",IFERROR(INDEX(L_Probas,MATCH(G467,L_Etapes,0)),""))</f>
        <v/>
      </c>
      <c r="J467" s="12">
        <f>IF(OR(H467="",I467=""),"",H467*I467)</f>
        <v/>
      </c>
      <c r="L467" s="8" t="n"/>
      <c r="M467" s="8" t="n"/>
      <c r="O467" s="9">
        <f>IF(OR(B467="",G467="Gagné",G467="Perdu"),"",IF(L467="","Aucune prochaine action",IF(L467&lt;TODAY(),"Action en retard","")))</f>
        <v/>
      </c>
    </row>
    <row r="468">
      <c r="D468" s="9">
        <f>IF(C468="","",IFERROR(INDEX(Entreprises!$B$2:$B$501,MATCH(C468,Entreprises!$A$2:$A$501,0)),"ID inconnu"))</f>
        <v/>
      </c>
      <c r="H468" s="10" t="n"/>
      <c r="I468" s="11">
        <f>IF(G468="","",IFERROR(INDEX(L_Probas,MATCH(G468,L_Etapes,0)),""))</f>
        <v/>
      </c>
      <c r="J468" s="12">
        <f>IF(OR(H468="",I468=""),"",H468*I468)</f>
        <v/>
      </c>
      <c r="L468" s="8" t="n"/>
      <c r="M468" s="8" t="n"/>
      <c r="O468" s="9">
        <f>IF(OR(B468="",G468="Gagné",G468="Perdu"),"",IF(L468="","Aucune prochaine action",IF(L468&lt;TODAY(),"Action en retard","")))</f>
        <v/>
      </c>
    </row>
    <row r="469">
      <c r="D469" s="9">
        <f>IF(C469="","",IFERROR(INDEX(Entreprises!$B$2:$B$501,MATCH(C469,Entreprises!$A$2:$A$501,0)),"ID inconnu"))</f>
        <v/>
      </c>
      <c r="H469" s="10" t="n"/>
      <c r="I469" s="11">
        <f>IF(G469="","",IFERROR(INDEX(L_Probas,MATCH(G469,L_Etapes,0)),""))</f>
        <v/>
      </c>
      <c r="J469" s="12">
        <f>IF(OR(H469="",I469=""),"",H469*I469)</f>
        <v/>
      </c>
      <c r="L469" s="8" t="n"/>
      <c r="M469" s="8" t="n"/>
      <c r="O469" s="9">
        <f>IF(OR(B469="",G469="Gagné",G469="Perdu"),"",IF(L469="","Aucune prochaine action",IF(L469&lt;TODAY(),"Action en retard","")))</f>
        <v/>
      </c>
    </row>
    <row r="470">
      <c r="D470" s="9">
        <f>IF(C470="","",IFERROR(INDEX(Entreprises!$B$2:$B$501,MATCH(C470,Entreprises!$A$2:$A$501,0)),"ID inconnu"))</f>
        <v/>
      </c>
      <c r="H470" s="10" t="n"/>
      <c r="I470" s="11">
        <f>IF(G470="","",IFERROR(INDEX(L_Probas,MATCH(G470,L_Etapes,0)),""))</f>
        <v/>
      </c>
      <c r="J470" s="12">
        <f>IF(OR(H470="",I470=""),"",H470*I470)</f>
        <v/>
      </c>
      <c r="L470" s="8" t="n"/>
      <c r="M470" s="8" t="n"/>
      <c r="O470" s="9">
        <f>IF(OR(B470="",G470="Gagné",G470="Perdu"),"",IF(L470="","Aucune prochaine action",IF(L470&lt;TODAY(),"Action en retard","")))</f>
        <v/>
      </c>
    </row>
    <row r="471">
      <c r="D471" s="9">
        <f>IF(C471="","",IFERROR(INDEX(Entreprises!$B$2:$B$501,MATCH(C471,Entreprises!$A$2:$A$501,0)),"ID inconnu"))</f>
        <v/>
      </c>
      <c r="H471" s="10" t="n"/>
      <c r="I471" s="11">
        <f>IF(G471="","",IFERROR(INDEX(L_Probas,MATCH(G471,L_Etapes,0)),""))</f>
        <v/>
      </c>
      <c r="J471" s="12">
        <f>IF(OR(H471="",I471=""),"",H471*I471)</f>
        <v/>
      </c>
      <c r="L471" s="8" t="n"/>
      <c r="M471" s="8" t="n"/>
      <c r="O471" s="9">
        <f>IF(OR(B471="",G471="Gagné",G471="Perdu"),"",IF(L471="","Aucune prochaine action",IF(L471&lt;TODAY(),"Action en retard","")))</f>
        <v/>
      </c>
    </row>
    <row r="472">
      <c r="D472" s="9">
        <f>IF(C472="","",IFERROR(INDEX(Entreprises!$B$2:$B$501,MATCH(C472,Entreprises!$A$2:$A$501,0)),"ID inconnu"))</f>
        <v/>
      </c>
      <c r="H472" s="10" t="n"/>
      <c r="I472" s="11">
        <f>IF(G472="","",IFERROR(INDEX(L_Probas,MATCH(G472,L_Etapes,0)),""))</f>
        <v/>
      </c>
      <c r="J472" s="12">
        <f>IF(OR(H472="",I472=""),"",H472*I472)</f>
        <v/>
      </c>
      <c r="L472" s="8" t="n"/>
      <c r="M472" s="8" t="n"/>
      <c r="O472" s="9">
        <f>IF(OR(B472="",G472="Gagné",G472="Perdu"),"",IF(L472="","Aucune prochaine action",IF(L472&lt;TODAY(),"Action en retard","")))</f>
        <v/>
      </c>
    </row>
    <row r="473">
      <c r="D473" s="9">
        <f>IF(C473="","",IFERROR(INDEX(Entreprises!$B$2:$B$501,MATCH(C473,Entreprises!$A$2:$A$501,0)),"ID inconnu"))</f>
        <v/>
      </c>
      <c r="H473" s="10" t="n"/>
      <c r="I473" s="11">
        <f>IF(G473="","",IFERROR(INDEX(L_Probas,MATCH(G473,L_Etapes,0)),""))</f>
        <v/>
      </c>
      <c r="J473" s="12">
        <f>IF(OR(H473="",I473=""),"",H473*I473)</f>
        <v/>
      </c>
      <c r="L473" s="8" t="n"/>
      <c r="M473" s="8" t="n"/>
      <c r="O473" s="9">
        <f>IF(OR(B473="",G473="Gagné",G473="Perdu"),"",IF(L473="","Aucune prochaine action",IF(L473&lt;TODAY(),"Action en retard","")))</f>
        <v/>
      </c>
    </row>
    <row r="474">
      <c r="D474" s="9">
        <f>IF(C474="","",IFERROR(INDEX(Entreprises!$B$2:$B$501,MATCH(C474,Entreprises!$A$2:$A$501,0)),"ID inconnu"))</f>
        <v/>
      </c>
      <c r="H474" s="10" t="n"/>
      <c r="I474" s="11">
        <f>IF(G474="","",IFERROR(INDEX(L_Probas,MATCH(G474,L_Etapes,0)),""))</f>
        <v/>
      </c>
      <c r="J474" s="12">
        <f>IF(OR(H474="",I474=""),"",H474*I474)</f>
        <v/>
      </c>
      <c r="L474" s="8" t="n"/>
      <c r="M474" s="8" t="n"/>
      <c r="O474" s="9">
        <f>IF(OR(B474="",G474="Gagné",G474="Perdu"),"",IF(L474="","Aucune prochaine action",IF(L474&lt;TODAY(),"Action en retard","")))</f>
        <v/>
      </c>
    </row>
    <row r="475">
      <c r="D475" s="9">
        <f>IF(C475="","",IFERROR(INDEX(Entreprises!$B$2:$B$501,MATCH(C475,Entreprises!$A$2:$A$501,0)),"ID inconnu"))</f>
        <v/>
      </c>
      <c r="H475" s="10" t="n"/>
      <c r="I475" s="11">
        <f>IF(G475="","",IFERROR(INDEX(L_Probas,MATCH(G475,L_Etapes,0)),""))</f>
        <v/>
      </c>
      <c r="J475" s="12">
        <f>IF(OR(H475="",I475=""),"",H475*I475)</f>
        <v/>
      </c>
      <c r="L475" s="8" t="n"/>
      <c r="M475" s="8" t="n"/>
      <c r="O475" s="9">
        <f>IF(OR(B475="",G475="Gagné",G475="Perdu"),"",IF(L475="","Aucune prochaine action",IF(L475&lt;TODAY(),"Action en retard","")))</f>
        <v/>
      </c>
    </row>
    <row r="476">
      <c r="D476" s="9">
        <f>IF(C476="","",IFERROR(INDEX(Entreprises!$B$2:$B$501,MATCH(C476,Entreprises!$A$2:$A$501,0)),"ID inconnu"))</f>
        <v/>
      </c>
      <c r="H476" s="10" t="n"/>
      <c r="I476" s="11">
        <f>IF(G476="","",IFERROR(INDEX(L_Probas,MATCH(G476,L_Etapes,0)),""))</f>
        <v/>
      </c>
      <c r="J476" s="12">
        <f>IF(OR(H476="",I476=""),"",H476*I476)</f>
        <v/>
      </c>
      <c r="L476" s="8" t="n"/>
      <c r="M476" s="8" t="n"/>
      <c r="O476" s="9">
        <f>IF(OR(B476="",G476="Gagné",G476="Perdu"),"",IF(L476="","Aucune prochaine action",IF(L476&lt;TODAY(),"Action en retard","")))</f>
        <v/>
      </c>
    </row>
    <row r="477">
      <c r="D477" s="9">
        <f>IF(C477="","",IFERROR(INDEX(Entreprises!$B$2:$B$501,MATCH(C477,Entreprises!$A$2:$A$501,0)),"ID inconnu"))</f>
        <v/>
      </c>
      <c r="H477" s="10" t="n"/>
      <c r="I477" s="11">
        <f>IF(G477="","",IFERROR(INDEX(L_Probas,MATCH(G477,L_Etapes,0)),""))</f>
        <v/>
      </c>
      <c r="J477" s="12">
        <f>IF(OR(H477="",I477=""),"",H477*I477)</f>
        <v/>
      </c>
      <c r="L477" s="8" t="n"/>
      <c r="M477" s="8" t="n"/>
      <c r="O477" s="9">
        <f>IF(OR(B477="",G477="Gagné",G477="Perdu"),"",IF(L477="","Aucune prochaine action",IF(L477&lt;TODAY(),"Action en retard","")))</f>
        <v/>
      </c>
    </row>
    <row r="478">
      <c r="D478" s="9">
        <f>IF(C478="","",IFERROR(INDEX(Entreprises!$B$2:$B$501,MATCH(C478,Entreprises!$A$2:$A$501,0)),"ID inconnu"))</f>
        <v/>
      </c>
      <c r="H478" s="10" t="n"/>
      <c r="I478" s="11">
        <f>IF(G478="","",IFERROR(INDEX(L_Probas,MATCH(G478,L_Etapes,0)),""))</f>
        <v/>
      </c>
      <c r="J478" s="12">
        <f>IF(OR(H478="",I478=""),"",H478*I478)</f>
        <v/>
      </c>
      <c r="L478" s="8" t="n"/>
      <c r="M478" s="8" t="n"/>
      <c r="O478" s="9">
        <f>IF(OR(B478="",G478="Gagné",G478="Perdu"),"",IF(L478="","Aucune prochaine action",IF(L478&lt;TODAY(),"Action en retard","")))</f>
        <v/>
      </c>
    </row>
    <row r="479">
      <c r="D479" s="9">
        <f>IF(C479="","",IFERROR(INDEX(Entreprises!$B$2:$B$501,MATCH(C479,Entreprises!$A$2:$A$501,0)),"ID inconnu"))</f>
        <v/>
      </c>
      <c r="H479" s="10" t="n"/>
      <c r="I479" s="11">
        <f>IF(G479="","",IFERROR(INDEX(L_Probas,MATCH(G479,L_Etapes,0)),""))</f>
        <v/>
      </c>
      <c r="J479" s="12">
        <f>IF(OR(H479="",I479=""),"",H479*I479)</f>
        <v/>
      </c>
      <c r="L479" s="8" t="n"/>
      <c r="M479" s="8" t="n"/>
      <c r="O479" s="9">
        <f>IF(OR(B479="",G479="Gagné",G479="Perdu"),"",IF(L479="","Aucune prochaine action",IF(L479&lt;TODAY(),"Action en retard","")))</f>
        <v/>
      </c>
    </row>
    <row r="480">
      <c r="D480" s="9">
        <f>IF(C480="","",IFERROR(INDEX(Entreprises!$B$2:$B$501,MATCH(C480,Entreprises!$A$2:$A$501,0)),"ID inconnu"))</f>
        <v/>
      </c>
      <c r="H480" s="10" t="n"/>
      <c r="I480" s="11">
        <f>IF(G480="","",IFERROR(INDEX(L_Probas,MATCH(G480,L_Etapes,0)),""))</f>
        <v/>
      </c>
      <c r="J480" s="12">
        <f>IF(OR(H480="",I480=""),"",H480*I480)</f>
        <v/>
      </c>
      <c r="L480" s="8" t="n"/>
      <c r="M480" s="8" t="n"/>
      <c r="O480" s="9">
        <f>IF(OR(B480="",G480="Gagné",G480="Perdu"),"",IF(L480="","Aucune prochaine action",IF(L480&lt;TODAY(),"Action en retard","")))</f>
        <v/>
      </c>
    </row>
    <row r="481">
      <c r="D481" s="9">
        <f>IF(C481="","",IFERROR(INDEX(Entreprises!$B$2:$B$501,MATCH(C481,Entreprises!$A$2:$A$501,0)),"ID inconnu"))</f>
        <v/>
      </c>
      <c r="H481" s="10" t="n"/>
      <c r="I481" s="11">
        <f>IF(G481="","",IFERROR(INDEX(L_Probas,MATCH(G481,L_Etapes,0)),""))</f>
        <v/>
      </c>
      <c r="J481" s="12">
        <f>IF(OR(H481="",I481=""),"",H481*I481)</f>
        <v/>
      </c>
      <c r="L481" s="8" t="n"/>
      <c r="M481" s="8" t="n"/>
      <c r="O481" s="9">
        <f>IF(OR(B481="",G481="Gagné",G481="Perdu"),"",IF(L481="","Aucune prochaine action",IF(L481&lt;TODAY(),"Action en retard","")))</f>
        <v/>
      </c>
    </row>
    <row r="482">
      <c r="D482" s="9">
        <f>IF(C482="","",IFERROR(INDEX(Entreprises!$B$2:$B$501,MATCH(C482,Entreprises!$A$2:$A$501,0)),"ID inconnu"))</f>
        <v/>
      </c>
      <c r="H482" s="10" t="n"/>
      <c r="I482" s="11">
        <f>IF(G482="","",IFERROR(INDEX(L_Probas,MATCH(G482,L_Etapes,0)),""))</f>
        <v/>
      </c>
      <c r="J482" s="12">
        <f>IF(OR(H482="",I482=""),"",H482*I482)</f>
        <v/>
      </c>
      <c r="L482" s="8" t="n"/>
      <c r="M482" s="8" t="n"/>
      <c r="O482" s="9">
        <f>IF(OR(B482="",G482="Gagné",G482="Perdu"),"",IF(L482="","Aucune prochaine action",IF(L482&lt;TODAY(),"Action en retard","")))</f>
        <v/>
      </c>
    </row>
    <row r="483">
      <c r="D483" s="9">
        <f>IF(C483="","",IFERROR(INDEX(Entreprises!$B$2:$B$501,MATCH(C483,Entreprises!$A$2:$A$501,0)),"ID inconnu"))</f>
        <v/>
      </c>
      <c r="H483" s="10" t="n"/>
      <c r="I483" s="11">
        <f>IF(G483="","",IFERROR(INDEX(L_Probas,MATCH(G483,L_Etapes,0)),""))</f>
        <v/>
      </c>
      <c r="J483" s="12">
        <f>IF(OR(H483="",I483=""),"",H483*I483)</f>
        <v/>
      </c>
      <c r="L483" s="8" t="n"/>
      <c r="M483" s="8" t="n"/>
      <c r="O483" s="9">
        <f>IF(OR(B483="",G483="Gagné",G483="Perdu"),"",IF(L483="","Aucune prochaine action",IF(L483&lt;TODAY(),"Action en retard","")))</f>
        <v/>
      </c>
    </row>
    <row r="484">
      <c r="D484" s="9">
        <f>IF(C484="","",IFERROR(INDEX(Entreprises!$B$2:$B$501,MATCH(C484,Entreprises!$A$2:$A$501,0)),"ID inconnu"))</f>
        <v/>
      </c>
      <c r="H484" s="10" t="n"/>
      <c r="I484" s="11">
        <f>IF(G484="","",IFERROR(INDEX(L_Probas,MATCH(G484,L_Etapes,0)),""))</f>
        <v/>
      </c>
      <c r="J484" s="12">
        <f>IF(OR(H484="",I484=""),"",H484*I484)</f>
        <v/>
      </c>
      <c r="L484" s="8" t="n"/>
      <c r="M484" s="8" t="n"/>
      <c r="O484" s="9">
        <f>IF(OR(B484="",G484="Gagné",G484="Perdu"),"",IF(L484="","Aucune prochaine action",IF(L484&lt;TODAY(),"Action en retard","")))</f>
        <v/>
      </c>
    </row>
    <row r="485">
      <c r="D485" s="9">
        <f>IF(C485="","",IFERROR(INDEX(Entreprises!$B$2:$B$501,MATCH(C485,Entreprises!$A$2:$A$501,0)),"ID inconnu"))</f>
        <v/>
      </c>
      <c r="H485" s="10" t="n"/>
      <c r="I485" s="11">
        <f>IF(G485="","",IFERROR(INDEX(L_Probas,MATCH(G485,L_Etapes,0)),""))</f>
        <v/>
      </c>
      <c r="J485" s="12">
        <f>IF(OR(H485="",I485=""),"",H485*I485)</f>
        <v/>
      </c>
      <c r="L485" s="8" t="n"/>
      <c r="M485" s="8" t="n"/>
      <c r="O485" s="9">
        <f>IF(OR(B485="",G485="Gagné",G485="Perdu"),"",IF(L485="","Aucune prochaine action",IF(L485&lt;TODAY(),"Action en retard","")))</f>
        <v/>
      </c>
    </row>
    <row r="486">
      <c r="D486" s="9">
        <f>IF(C486="","",IFERROR(INDEX(Entreprises!$B$2:$B$501,MATCH(C486,Entreprises!$A$2:$A$501,0)),"ID inconnu"))</f>
        <v/>
      </c>
      <c r="H486" s="10" t="n"/>
      <c r="I486" s="11">
        <f>IF(G486="","",IFERROR(INDEX(L_Probas,MATCH(G486,L_Etapes,0)),""))</f>
        <v/>
      </c>
      <c r="J486" s="12">
        <f>IF(OR(H486="",I486=""),"",H486*I486)</f>
        <v/>
      </c>
      <c r="L486" s="8" t="n"/>
      <c r="M486" s="8" t="n"/>
      <c r="O486" s="9">
        <f>IF(OR(B486="",G486="Gagné",G486="Perdu"),"",IF(L486="","Aucune prochaine action",IF(L486&lt;TODAY(),"Action en retard","")))</f>
        <v/>
      </c>
    </row>
    <row r="487">
      <c r="D487" s="9">
        <f>IF(C487="","",IFERROR(INDEX(Entreprises!$B$2:$B$501,MATCH(C487,Entreprises!$A$2:$A$501,0)),"ID inconnu"))</f>
        <v/>
      </c>
      <c r="H487" s="10" t="n"/>
      <c r="I487" s="11">
        <f>IF(G487="","",IFERROR(INDEX(L_Probas,MATCH(G487,L_Etapes,0)),""))</f>
        <v/>
      </c>
      <c r="J487" s="12">
        <f>IF(OR(H487="",I487=""),"",H487*I487)</f>
        <v/>
      </c>
      <c r="L487" s="8" t="n"/>
      <c r="M487" s="8" t="n"/>
      <c r="O487" s="9">
        <f>IF(OR(B487="",G487="Gagné",G487="Perdu"),"",IF(L487="","Aucune prochaine action",IF(L487&lt;TODAY(),"Action en retard","")))</f>
        <v/>
      </c>
    </row>
    <row r="488">
      <c r="D488" s="9">
        <f>IF(C488="","",IFERROR(INDEX(Entreprises!$B$2:$B$501,MATCH(C488,Entreprises!$A$2:$A$501,0)),"ID inconnu"))</f>
        <v/>
      </c>
      <c r="H488" s="10" t="n"/>
      <c r="I488" s="11">
        <f>IF(G488="","",IFERROR(INDEX(L_Probas,MATCH(G488,L_Etapes,0)),""))</f>
        <v/>
      </c>
      <c r="J488" s="12">
        <f>IF(OR(H488="",I488=""),"",H488*I488)</f>
        <v/>
      </c>
      <c r="L488" s="8" t="n"/>
      <c r="M488" s="8" t="n"/>
      <c r="O488" s="9">
        <f>IF(OR(B488="",G488="Gagné",G488="Perdu"),"",IF(L488="","Aucune prochaine action",IF(L488&lt;TODAY(),"Action en retard","")))</f>
        <v/>
      </c>
    </row>
    <row r="489">
      <c r="D489" s="9">
        <f>IF(C489="","",IFERROR(INDEX(Entreprises!$B$2:$B$501,MATCH(C489,Entreprises!$A$2:$A$501,0)),"ID inconnu"))</f>
        <v/>
      </c>
      <c r="H489" s="10" t="n"/>
      <c r="I489" s="11">
        <f>IF(G489="","",IFERROR(INDEX(L_Probas,MATCH(G489,L_Etapes,0)),""))</f>
        <v/>
      </c>
      <c r="J489" s="12">
        <f>IF(OR(H489="",I489=""),"",H489*I489)</f>
        <v/>
      </c>
      <c r="L489" s="8" t="n"/>
      <c r="M489" s="8" t="n"/>
      <c r="O489" s="9">
        <f>IF(OR(B489="",G489="Gagné",G489="Perdu"),"",IF(L489="","Aucune prochaine action",IF(L489&lt;TODAY(),"Action en retard","")))</f>
        <v/>
      </c>
    </row>
    <row r="490">
      <c r="D490" s="9">
        <f>IF(C490="","",IFERROR(INDEX(Entreprises!$B$2:$B$501,MATCH(C490,Entreprises!$A$2:$A$501,0)),"ID inconnu"))</f>
        <v/>
      </c>
      <c r="H490" s="10" t="n"/>
      <c r="I490" s="11">
        <f>IF(G490="","",IFERROR(INDEX(L_Probas,MATCH(G490,L_Etapes,0)),""))</f>
        <v/>
      </c>
      <c r="J490" s="12">
        <f>IF(OR(H490="",I490=""),"",H490*I490)</f>
        <v/>
      </c>
      <c r="L490" s="8" t="n"/>
      <c r="M490" s="8" t="n"/>
      <c r="O490" s="9">
        <f>IF(OR(B490="",G490="Gagné",G490="Perdu"),"",IF(L490="","Aucune prochaine action",IF(L490&lt;TODAY(),"Action en retard","")))</f>
        <v/>
      </c>
    </row>
    <row r="491">
      <c r="D491" s="9">
        <f>IF(C491="","",IFERROR(INDEX(Entreprises!$B$2:$B$501,MATCH(C491,Entreprises!$A$2:$A$501,0)),"ID inconnu"))</f>
        <v/>
      </c>
      <c r="H491" s="10" t="n"/>
      <c r="I491" s="11">
        <f>IF(G491="","",IFERROR(INDEX(L_Probas,MATCH(G491,L_Etapes,0)),""))</f>
        <v/>
      </c>
      <c r="J491" s="12">
        <f>IF(OR(H491="",I491=""),"",H491*I491)</f>
        <v/>
      </c>
      <c r="L491" s="8" t="n"/>
      <c r="M491" s="8" t="n"/>
      <c r="O491" s="9">
        <f>IF(OR(B491="",G491="Gagné",G491="Perdu"),"",IF(L491="","Aucune prochaine action",IF(L491&lt;TODAY(),"Action en retard","")))</f>
        <v/>
      </c>
    </row>
    <row r="492">
      <c r="D492" s="9">
        <f>IF(C492="","",IFERROR(INDEX(Entreprises!$B$2:$B$501,MATCH(C492,Entreprises!$A$2:$A$501,0)),"ID inconnu"))</f>
        <v/>
      </c>
      <c r="H492" s="10" t="n"/>
      <c r="I492" s="11">
        <f>IF(G492="","",IFERROR(INDEX(L_Probas,MATCH(G492,L_Etapes,0)),""))</f>
        <v/>
      </c>
      <c r="J492" s="12">
        <f>IF(OR(H492="",I492=""),"",H492*I492)</f>
        <v/>
      </c>
      <c r="L492" s="8" t="n"/>
      <c r="M492" s="8" t="n"/>
      <c r="O492" s="9">
        <f>IF(OR(B492="",G492="Gagné",G492="Perdu"),"",IF(L492="","Aucune prochaine action",IF(L492&lt;TODAY(),"Action en retard","")))</f>
        <v/>
      </c>
    </row>
    <row r="493">
      <c r="D493" s="9">
        <f>IF(C493="","",IFERROR(INDEX(Entreprises!$B$2:$B$501,MATCH(C493,Entreprises!$A$2:$A$501,0)),"ID inconnu"))</f>
        <v/>
      </c>
      <c r="H493" s="10" t="n"/>
      <c r="I493" s="11">
        <f>IF(G493="","",IFERROR(INDEX(L_Probas,MATCH(G493,L_Etapes,0)),""))</f>
        <v/>
      </c>
      <c r="J493" s="12">
        <f>IF(OR(H493="",I493=""),"",H493*I493)</f>
        <v/>
      </c>
      <c r="L493" s="8" t="n"/>
      <c r="M493" s="8" t="n"/>
      <c r="O493" s="9">
        <f>IF(OR(B493="",G493="Gagné",G493="Perdu"),"",IF(L493="","Aucune prochaine action",IF(L493&lt;TODAY(),"Action en retard","")))</f>
        <v/>
      </c>
    </row>
    <row r="494">
      <c r="D494" s="9">
        <f>IF(C494="","",IFERROR(INDEX(Entreprises!$B$2:$B$501,MATCH(C494,Entreprises!$A$2:$A$501,0)),"ID inconnu"))</f>
        <v/>
      </c>
      <c r="H494" s="10" t="n"/>
      <c r="I494" s="11">
        <f>IF(G494="","",IFERROR(INDEX(L_Probas,MATCH(G494,L_Etapes,0)),""))</f>
        <v/>
      </c>
      <c r="J494" s="12">
        <f>IF(OR(H494="",I494=""),"",H494*I494)</f>
        <v/>
      </c>
      <c r="L494" s="8" t="n"/>
      <c r="M494" s="8" t="n"/>
      <c r="O494" s="9">
        <f>IF(OR(B494="",G494="Gagné",G494="Perdu"),"",IF(L494="","Aucune prochaine action",IF(L494&lt;TODAY(),"Action en retard","")))</f>
        <v/>
      </c>
    </row>
    <row r="495">
      <c r="D495" s="9">
        <f>IF(C495="","",IFERROR(INDEX(Entreprises!$B$2:$B$501,MATCH(C495,Entreprises!$A$2:$A$501,0)),"ID inconnu"))</f>
        <v/>
      </c>
      <c r="H495" s="10" t="n"/>
      <c r="I495" s="11">
        <f>IF(G495="","",IFERROR(INDEX(L_Probas,MATCH(G495,L_Etapes,0)),""))</f>
        <v/>
      </c>
      <c r="J495" s="12">
        <f>IF(OR(H495="",I495=""),"",H495*I495)</f>
        <v/>
      </c>
      <c r="L495" s="8" t="n"/>
      <c r="M495" s="8" t="n"/>
      <c r="O495" s="9">
        <f>IF(OR(B495="",G495="Gagné",G495="Perdu"),"",IF(L495="","Aucune prochaine action",IF(L495&lt;TODAY(),"Action en retard","")))</f>
        <v/>
      </c>
    </row>
    <row r="496">
      <c r="D496" s="9">
        <f>IF(C496="","",IFERROR(INDEX(Entreprises!$B$2:$B$501,MATCH(C496,Entreprises!$A$2:$A$501,0)),"ID inconnu"))</f>
        <v/>
      </c>
      <c r="H496" s="10" t="n"/>
      <c r="I496" s="11">
        <f>IF(G496="","",IFERROR(INDEX(L_Probas,MATCH(G496,L_Etapes,0)),""))</f>
        <v/>
      </c>
      <c r="J496" s="12">
        <f>IF(OR(H496="",I496=""),"",H496*I496)</f>
        <v/>
      </c>
      <c r="L496" s="8" t="n"/>
      <c r="M496" s="8" t="n"/>
      <c r="O496" s="9">
        <f>IF(OR(B496="",G496="Gagné",G496="Perdu"),"",IF(L496="","Aucune prochaine action",IF(L496&lt;TODAY(),"Action en retard","")))</f>
        <v/>
      </c>
    </row>
    <row r="497">
      <c r="D497" s="9">
        <f>IF(C497="","",IFERROR(INDEX(Entreprises!$B$2:$B$501,MATCH(C497,Entreprises!$A$2:$A$501,0)),"ID inconnu"))</f>
        <v/>
      </c>
      <c r="H497" s="10" t="n"/>
      <c r="I497" s="11">
        <f>IF(G497="","",IFERROR(INDEX(L_Probas,MATCH(G497,L_Etapes,0)),""))</f>
        <v/>
      </c>
      <c r="J497" s="12">
        <f>IF(OR(H497="",I497=""),"",H497*I497)</f>
        <v/>
      </c>
      <c r="L497" s="8" t="n"/>
      <c r="M497" s="8" t="n"/>
      <c r="O497" s="9">
        <f>IF(OR(B497="",G497="Gagné",G497="Perdu"),"",IF(L497="","Aucune prochaine action",IF(L497&lt;TODAY(),"Action en retard","")))</f>
        <v/>
      </c>
    </row>
    <row r="498">
      <c r="D498" s="9">
        <f>IF(C498="","",IFERROR(INDEX(Entreprises!$B$2:$B$501,MATCH(C498,Entreprises!$A$2:$A$501,0)),"ID inconnu"))</f>
        <v/>
      </c>
      <c r="H498" s="10" t="n"/>
      <c r="I498" s="11">
        <f>IF(G498="","",IFERROR(INDEX(L_Probas,MATCH(G498,L_Etapes,0)),""))</f>
        <v/>
      </c>
      <c r="J498" s="12">
        <f>IF(OR(H498="",I498=""),"",H498*I498)</f>
        <v/>
      </c>
      <c r="L498" s="8" t="n"/>
      <c r="M498" s="8" t="n"/>
      <c r="O498" s="9">
        <f>IF(OR(B498="",G498="Gagné",G498="Perdu"),"",IF(L498="","Aucune prochaine action",IF(L498&lt;TODAY(),"Action en retard","")))</f>
        <v/>
      </c>
    </row>
    <row r="499">
      <c r="D499" s="9">
        <f>IF(C499="","",IFERROR(INDEX(Entreprises!$B$2:$B$501,MATCH(C499,Entreprises!$A$2:$A$501,0)),"ID inconnu"))</f>
        <v/>
      </c>
      <c r="H499" s="10" t="n"/>
      <c r="I499" s="11">
        <f>IF(G499="","",IFERROR(INDEX(L_Probas,MATCH(G499,L_Etapes,0)),""))</f>
        <v/>
      </c>
      <c r="J499" s="12">
        <f>IF(OR(H499="",I499=""),"",H499*I499)</f>
        <v/>
      </c>
      <c r="L499" s="8" t="n"/>
      <c r="M499" s="8" t="n"/>
      <c r="O499" s="9">
        <f>IF(OR(B499="",G499="Gagné",G499="Perdu"),"",IF(L499="","Aucune prochaine action",IF(L499&lt;TODAY(),"Action en retard","")))</f>
        <v/>
      </c>
    </row>
    <row r="500">
      <c r="D500" s="9">
        <f>IF(C500="","",IFERROR(INDEX(Entreprises!$B$2:$B$501,MATCH(C500,Entreprises!$A$2:$A$501,0)),"ID inconnu"))</f>
        <v/>
      </c>
      <c r="H500" s="10" t="n"/>
      <c r="I500" s="11">
        <f>IF(G500="","",IFERROR(INDEX(L_Probas,MATCH(G500,L_Etapes,0)),""))</f>
        <v/>
      </c>
      <c r="J500" s="12">
        <f>IF(OR(H500="",I500=""),"",H500*I500)</f>
        <v/>
      </c>
      <c r="L500" s="8" t="n"/>
      <c r="M500" s="8" t="n"/>
      <c r="O500" s="9">
        <f>IF(OR(B500="",G500="Gagné",G500="Perdu"),"",IF(L500="","Aucune prochaine action",IF(L500&lt;TODAY(),"Action en retard","")))</f>
        <v/>
      </c>
    </row>
    <row r="501">
      <c r="D501" s="9">
        <f>IF(C501="","",IFERROR(INDEX(Entreprises!$B$2:$B$501,MATCH(C501,Entreprises!$A$2:$A$501,0)),"ID inconnu"))</f>
        <v/>
      </c>
      <c r="H501" s="10" t="n"/>
      <c r="I501" s="11">
        <f>IF(G501="","",IFERROR(INDEX(L_Probas,MATCH(G501,L_Etapes,0)),""))</f>
        <v/>
      </c>
      <c r="J501" s="12">
        <f>IF(OR(H501="",I501=""),"",H501*I501)</f>
        <v/>
      </c>
      <c r="L501" s="8" t="n"/>
      <c r="M501" s="8" t="n"/>
      <c r="O501" s="9">
        <f>IF(OR(B501="",G501="Gagné",G501="Perdu"),"",IF(L501="","Aucune prochaine action",IF(L501&lt;TODAY(),"Action en retard","")))</f>
        <v/>
      </c>
    </row>
  </sheetData>
  <autoFilter ref="A1:O501"/>
  <conditionalFormatting sqref="A2:O501">
    <cfRule type="expression" priority="1" dxfId="0">
      <formula>$O2="Action en retard"</formula>
    </cfRule>
    <cfRule type="expression" priority="2" dxfId="1">
      <formula>$G2="Gagné"</formula>
    </cfRule>
  </conditionalFormatting>
  <dataValidations count="3">
    <dataValidation sqref="F2:F501" showDropDown="0" showInputMessage="0" showErrorMessage="0" allowBlank="1" errorTitle="Valeur hors liste" error="Choisissez un responsable (onglet Listes)." prompt="Choisissez un responsable (onglet Listes)." type="list">
      <formula1>=L_Responsables</formula1>
    </dataValidation>
    <dataValidation sqref="G2:G501" showDropDown="0" showInputMessage="0" showErrorMessage="0" allowBlank="1" errorTitle="Valeur hors liste" error="Choisissez une étape (onglet Listes)." prompt="Choisissez une étape (onglet Listes)." type="list">
      <formula1>=L_Etapes</formula1>
    </dataValidation>
    <dataValidation sqref="N2:N501" showDropDown="0" showInputMessage="0" showErrorMessage="0" allowBlank="1" errorTitle="Valeur hors liste" error="Choisissez une raison (onglet Listes)." prompt="Choisissez une raison (onglet Listes)." type="list">
      <formula1>=L_Pertes</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12" customWidth="1" min="4" max="4"/>
    <col width="14" customWidth="1" min="5" max="5"/>
    <col width="44" customWidth="1" min="6" max="6"/>
    <col width="16" customWidth="1" min="7" max="7"/>
    <col width="9" customWidth="1" min="8" max="8"/>
    <col width="16" customWidth="1" min="9" max="9"/>
  </cols>
  <sheetData>
    <row r="1" ht="32" customHeight="1">
      <c r="A1" s="7" t="inlineStr">
        <is>
          <t>Date</t>
        </is>
      </c>
      <c r="B1" s="7" t="inlineStr">
        <is>
          <t>Contact (ID)</t>
        </is>
      </c>
      <c r="C1" s="7" t="inlineStr">
        <is>
          <t>Contact</t>
        </is>
      </c>
      <c r="D1" s="7" t="inlineStr">
        <is>
          <t>Affaire (ID)</t>
        </is>
      </c>
      <c r="E1" s="7" t="inlineStr">
        <is>
          <t>Type</t>
        </is>
      </c>
      <c r="F1" s="7" t="inlineStr">
        <is>
          <t>Compte rendu</t>
        </is>
      </c>
      <c r="G1" s="7" t="inlineStr">
        <is>
          <t>Prochaine relance</t>
        </is>
      </c>
      <c r="H1" s="7" t="inlineStr">
        <is>
          <t>Faite</t>
        </is>
      </c>
      <c r="I1" s="7" t="inlineStr">
        <is>
          <t>Alerte</t>
        </is>
      </c>
    </row>
    <row r="2">
      <c r="A2" s="8" t="n">
        <v>46307</v>
      </c>
      <c r="B2" t="inlineStr">
        <is>
          <t>C001</t>
        </is>
      </c>
      <c r="C2" s="9">
        <f>IF(B2="","",IFERROR(INDEX(Contacts!$B$2:$B$501,MATCH(B2,Contacts!$A$2:$A$501,0))&amp;" "&amp;INDEX(Contacts!$C$2:$C$501,MATCH(B2,Contacts!$A$2:$A$501,0)),"ID inconnu"))</f>
        <v/>
      </c>
      <c r="D2" t="inlineStr">
        <is>
          <t>A001</t>
        </is>
      </c>
      <c r="E2" t="inlineStr">
        <is>
          <t>Appel</t>
        </is>
      </c>
      <c r="F2" s="3" t="inlineStr">
        <is>
          <t>Point après livraison, très satisfaite, parle d'un second showroom.</t>
        </is>
      </c>
      <c r="G2" s="8" t="n">
        <v>46402</v>
      </c>
      <c r="H2" t="inlineStr">
        <is>
          <t>Non</t>
        </is>
      </c>
      <c r="I2" s="9">
        <f>IF(OR(G2="",H2="Oui"),"",IF(G2&lt;TODAY(),"En retard",IF(G2-TODAY()&lt;=7,"Cette semaine","")))</f>
        <v/>
      </c>
    </row>
    <row r="3">
      <c r="A3" s="8" t="n">
        <v>46315</v>
      </c>
      <c r="B3" t="inlineStr">
        <is>
          <t>C002</t>
        </is>
      </c>
      <c r="C3" s="9">
        <f>IF(B3="","",IFERROR(INDEX(Contacts!$B$2:$B$501,MATCH(B3,Contacts!$A$2:$A$501,0))&amp;" "&amp;INDEX(Contacts!$C$2:$C$501,MATCH(B3,Contacts!$A$2:$A$501,0)),"ID inconnu"))</f>
        <v/>
      </c>
      <c r="D3" t="inlineStr">
        <is>
          <t>A002</t>
        </is>
      </c>
      <c r="E3" t="inlineStr">
        <is>
          <t>E-mail</t>
        </is>
      </c>
      <c r="F3" s="3" t="inlineStr">
        <is>
          <t>Devis envoyé, attend l'avis de son associé.</t>
        </is>
      </c>
      <c r="G3" s="8" t="n">
        <v>46322</v>
      </c>
      <c r="H3" t="inlineStr">
        <is>
          <t>Non</t>
        </is>
      </c>
      <c r="I3" s="9">
        <f>IF(OR(G3="",H3="Oui"),"",IF(G3&lt;TODAY(),"En retard",IF(G3-TODAY()&lt;=7,"Cette semaine","")))</f>
        <v/>
      </c>
    </row>
    <row r="4">
      <c r="A4" s="8" t="n">
        <v>46317</v>
      </c>
      <c r="B4" t="inlineStr">
        <is>
          <t>C004</t>
        </is>
      </c>
      <c r="C4" s="9">
        <f>IF(B4="","",IFERROR(INDEX(Contacts!$B$2:$B$501,MATCH(B4,Contacts!$A$2:$A$501,0))&amp;" "&amp;INDEX(Contacts!$C$2:$C$501,MATCH(B4,Contacts!$A$2:$A$501,0)),"ID inconnu"))</f>
        <v/>
      </c>
      <c r="D4" t="inlineStr">
        <is>
          <t>A003</t>
        </is>
      </c>
      <c r="E4" t="inlineStr">
        <is>
          <t>Visio</t>
        </is>
      </c>
      <c r="F4" s="3" t="inlineStr">
        <is>
          <t>Besoin validé, budget de 5 000 à 7 000 €.</t>
        </is>
      </c>
      <c r="G4" s="8" t="n">
        <v>46332</v>
      </c>
      <c r="H4" t="inlineStr">
        <is>
          <t>Non</t>
        </is>
      </c>
      <c r="I4" s="9">
        <f>IF(OR(G4="",H4="Oui"),"",IF(G4&lt;TODAY(),"En retard",IF(G4-TODAY()&lt;=7,"Cette semaine","")))</f>
        <v/>
      </c>
    </row>
    <row r="5">
      <c r="A5" s="8" t="n">
        <v>46295</v>
      </c>
      <c r="B5" t="inlineStr">
        <is>
          <t>C005</t>
        </is>
      </c>
      <c r="C5" s="9">
        <f>IF(B5="","",IFERROR(INDEX(Contacts!$B$2:$B$501,MATCH(B5,Contacts!$A$2:$A$501,0))&amp;" "&amp;INDEX(Contacts!$C$2:$C$501,MATCH(B5,Contacts!$A$2:$A$501,0)),"ID inconnu"))</f>
        <v/>
      </c>
      <c r="D5" t="inlineStr">
        <is>
          <t>A004</t>
        </is>
      </c>
      <c r="E5" t="inlineStr">
        <is>
          <t>Rendez-vous</t>
        </is>
      </c>
      <c r="F5" s="3" t="inlineStr">
        <is>
          <t>Négociation sur la durée du contrat.</t>
        </is>
      </c>
      <c r="G5" s="8" t="n">
        <v>46310</v>
      </c>
      <c r="H5" t="inlineStr">
        <is>
          <t>Oui</t>
        </is>
      </c>
      <c r="I5" s="9">
        <f>IF(OR(G5="",H5="Oui"),"",IF(G5&lt;TODAY(),"En retard",IF(G5-TODAY()&lt;=7,"Cette semaine","")))</f>
        <v/>
      </c>
    </row>
    <row r="6">
      <c r="A6" s="8" t="n"/>
      <c r="C6" s="9">
        <f>IF(B6="","",IFERROR(INDEX(Contacts!$B$2:$B$501,MATCH(B6,Contacts!$A$2:$A$501,0))&amp;" "&amp;INDEX(Contacts!$C$2:$C$501,MATCH(B6,Contacts!$A$2:$A$501,0)),"ID inconnu"))</f>
        <v/>
      </c>
      <c r="F6" s="3" t="n"/>
      <c r="G6" s="8" t="n"/>
      <c r="I6" s="9">
        <f>IF(OR(G6="",H6="Oui"),"",IF(G6&lt;TODAY(),"En retard",IF(G6-TODAY()&lt;=7,"Cette semaine","")))</f>
        <v/>
      </c>
    </row>
    <row r="7">
      <c r="A7" s="8" t="n"/>
      <c r="C7" s="9">
        <f>IF(B7="","",IFERROR(INDEX(Contacts!$B$2:$B$501,MATCH(B7,Contacts!$A$2:$A$501,0))&amp;" "&amp;INDEX(Contacts!$C$2:$C$501,MATCH(B7,Contacts!$A$2:$A$501,0)),"ID inconnu"))</f>
        <v/>
      </c>
      <c r="F7" s="3" t="n"/>
      <c r="G7" s="8" t="n"/>
      <c r="I7" s="9">
        <f>IF(OR(G7="",H7="Oui"),"",IF(G7&lt;TODAY(),"En retard",IF(G7-TODAY()&lt;=7,"Cette semaine","")))</f>
        <v/>
      </c>
    </row>
    <row r="8">
      <c r="A8" s="8" t="n"/>
      <c r="C8" s="9">
        <f>IF(B8="","",IFERROR(INDEX(Contacts!$B$2:$B$501,MATCH(B8,Contacts!$A$2:$A$501,0))&amp;" "&amp;INDEX(Contacts!$C$2:$C$501,MATCH(B8,Contacts!$A$2:$A$501,0)),"ID inconnu"))</f>
        <v/>
      </c>
      <c r="F8" s="3" t="n"/>
      <c r="G8" s="8" t="n"/>
      <c r="I8" s="9">
        <f>IF(OR(G8="",H8="Oui"),"",IF(G8&lt;TODAY(),"En retard",IF(G8-TODAY()&lt;=7,"Cette semaine","")))</f>
        <v/>
      </c>
    </row>
    <row r="9">
      <c r="A9" s="8" t="n"/>
      <c r="C9" s="9">
        <f>IF(B9="","",IFERROR(INDEX(Contacts!$B$2:$B$501,MATCH(B9,Contacts!$A$2:$A$501,0))&amp;" "&amp;INDEX(Contacts!$C$2:$C$501,MATCH(B9,Contacts!$A$2:$A$501,0)),"ID inconnu"))</f>
        <v/>
      </c>
      <c r="F9" s="3" t="n"/>
      <c r="G9" s="8" t="n"/>
      <c r="I9" s="9">
        <f>IF(OR(G9="",H9="Oui"),"",IF(G9&lt;TODAY(),"En retard",IF(G9-TODAY()&lt;=7,"Cette semaine","")))</f>
        <v/>
      </c>
    </row>
    <row r="10">
      <c r="A10" s="8" t="n"/>
      <c r="C10" s="9">
        <f>IF(B10="","",IFERROR(INDEX(Contacts!$B$2:$B$501,MATCH(B10,Contacts!$A$2:$A$501,0))&amp;" "&amp;INDEX(Contacts!$C$2:$C$501,MATCH(B10,Contacts!$A$2:$A$501,0)),"ID inconnu"))</f>
        <v/>
      </c>
      <c r="F10" s="3" t="n"/>
      <c r="G10" s="8" t="n"/>
      <c r="I10" s="9">
        <f>IF(OR(G10="",H10="Oui"),"",IF(G10&lt;TODAY(),"En retard",IF(G10-TODAY()&lt;=7,"Cette semaine","")))</f>
        <v/>
      </c>
    </row>
    <row r="11">
      <c r="A11" s="8" t="n"/>
      <c r="C11" s="9">
        <f>IF(B11="","",IFERROR(INDEX(Contacts!$B$2:$B$501,MATCH(B11,Contacts!$A$2:$A$501,0))&amp;" "&amp;INDEX(Contacts!$C$2:$C$501,MATCH(B11,Contacts!$A$2:$A$501,0)),"ID inconnu"))</f>
        <v/>
      </c>
      <c r="F11" s="3" t="n"/>
      <c r="G11" s="8" t="n"/>
      <c r="I11" s="9">
        <f>IF(OR(G11="",H11="Oui"),"",IF(G11&lt;TODAY(),"En retard",IF(G11-TODAY()&lt;=7,"Cette semaine","")))</f>
        <v/>
      </c>
    </row>
    <row r="12">
      <c r="A12" s="8" t="n"/>
      <c r="C12" s="9">
        <f>IF(B12="","",IFERROR(INDEX(Contacts!$B$2:$B$501,MATCH(B12,Contacts!$A$2:$A$501,0))&amp;" "&amp;INDEX(Contacts!$C$2:$C$501,MATCH(B12,Contacts!$A$2:$A$501,0)),"ID inconnu"))</f>
        <v/>
      </c>
      <c r="F12" s="3" t="n"/>
      <c r="G12" s="8" t="n"/>
      <c r="I12" s="9">
        <f>IF(OR(G12="",H12="Oui"),"",IF(G12&lt;TODAY(),"En retard",IF(G12-TODAY()&lt;=7,"Cette semaine","")))</f>
        <v/>
      </c>
    </row>
    <row r="13">
      <c r="A13" s="8" t="n"/>
      <c r="C13" s="9">
        <f>IF(B13="","",IFERROR(INDEX(Contacts!$B$2:$B$501,MATCH(B13,Contacts!$A$2:$A$501,0))&amp;" "&amp;INDEX(Contacts!$C$2:$C$501,MATCH(B13,Contacts!$A$2:$A$501,0)),"ID inconnu"))</f>
        <v/>
      </c>
      <c r="F13" s="3" t="n"/>
      <c r="G13" s="8" t="n"/>
      <c r="I13" s="9">
        <f>IF(OR(G13="",H13="Oui"),"",IF(G13&lt;TODAY(),"En retard",IF(G13-TODAY()&lt;=7,"Cette semaine","")))</f>
        <v/>
      </c>
    </row>
    <row r="14">
      <c r="A14" s="8" t="n"/>
      <c r="C14" s="9">
        <f>IF(B14="","",IFERROR(INDEX(Contacts!$B$2:$B$501,MATCH(B14,Contacts!$A$2:$A$501,0))&amp;" "&amp;INDEX(Contacts!$C$2:$C$501,MATCH(B14,Contacts!$A$2:$A$501,0)),"ID inconnu"))</f>
        <v/>
      </c>
      <c r="F14" s="3" t="n"/>
      <c r="G14" s="8" t="n"/>
      <c r="I14" s="9">
        <f>IF(OR(G14="",H14="Oui"),"",IF(G14&lt;TODAY(),"En retard",IF(G14-TODAY()&lt;=7,"Cette semaine","")))</f>
        <v/>
      </c>
    </row>
    <row r="15">
      <c r="A15" s="8" t="n"/>
      <c r="C15" s="9">
        <f>IF(B15="","",IFERROR(INDEX(Contacts!$B$2:$B$501,MATCH(B15,Contacts!$A$2:$A$501,0))&amp;" "&amp;INDEX(Contacts!$C$2:$C$501,MATCH(B15,Contacts!$A$2:$A$501,0)),"ID inconnu"))</f>
        <v/>
      </c>
      <c r="F15" s="3" t="n"/>
      <c r="G15" s="8" t="n"/>
      <c r="I15" s="9">
        <f>IF(OR(G15="",H15="Oui"),"",IF(G15&lt;TODAY(),"En retard",IF(G15-TODAY()&lt;=7,"Cette semaine","")))</f>
        <v/>
      </c>
    </row>
    <row r="16">
      <c r="A16" s="8" t="n"/>
      <c r="C16" s="9">
        <f>IF(B16="","",IFERROR(INDEX(Contacts!$B$2:$B$501,MATCH(B16,Contacts!$A$2:$A$501,0))&amp;" "&amp;INDEX(Contacts!$C$2:$C$501,MATCH(B16,Contacts!$A$2:$A$501,0)),"ID inconnu"))</f>
        <v/>
      </c>
      <c r="F16" s="3" t="n"/>
      <c r="G16" s="8" t="n"/>
      <c r="I16" s="9">
        <f>IF(OR(G16="",H16="Oui"),"",IF(G16&lt;TODAY(),"En retard",IF(G16-TODAY()&lt;=7,"Cette semaine","")))</f>
        <v/>
      </c>
    </row>
    <row r="17">
      <c r="A17" s="8" t="n"/>
      <c r="C17" s="9">
        <f>IF(B17="","",IFERROR(INDEX(Contacts!$B$2:$B$501,MATCH(B17,Contacts!$A$2:$A$501,0))&amp;" "&amp;INDEX(Contacts!$C$2:$C$501,MATCH(B17,Contacts!$A$2:$A$501,0)),"ID inconnu"))</f>
        <v/>
      </c>
      <c r="F17" s="3" t="n"/>
      <c r="G17" s="8" t="n"/>
      <c r="I17" s="9">
        <f>IF(OR(G17="",H17="Oui"),"",IF(G17&lt;TODAY(),"En retard",IF(G17-TODAY()&lt;=7,"Cette semaine","")))</f>
        <v/>
      </c>
    </row>
    <row r="18">
      <c r="A18" s="8" t="n"/>
      <c r="C18" s="9">
        <f>IF(B18="","",IFERROR(INDEX(Contacts!$B$2:$B$501,MATCH(B18,Contacts!$A$2:$A$501,0))&amp;" "&amp;INDEX(Contacts!$C$2:$C$501,MATCH(B18,Contacts!$A$2:$A$501,0)),"ID inconnu"))</f>
        <v/>
      </c>
      <c r="F18" s="3" t="n"/>
      <c r="G18" s="8" t="n"/>
      <c r="I18" s="9">
        <f>IF(OR(G18="",H18="Oui"),"",IF(G18&lt;TODAY(),"En retard",IF(G18-TODAY()&lt;=7,"Cette semaine","")))</f>
        <v/>
      </c>
    </row>
    <row r="19">
      <c r="A19" s="8" t="n"/>
      <c r="C19" s="9">
        <f>IF(B19="","",IFERROR(INDEX(Contacts!$B$2:$B$501,MATCH(B19,Contacts!$A$2:$A$501,0))&amp;" "&amp;INDEX(Contacts!$C$2:$C$501,MATCH(B19,Contacts!$A$2:$A$501,0)),"ID inconnu"))</f>
        <v/>
      </c>
      <c r="F19" s="3" t="n"/>
      <c r="G19" s="8" t="n"/>
      <c r="I19" s="9">
        <f>IF(OR(G19="",H19="Oui"),"",IF(G19&lt;TODAY(),"En retard",IF(G19-TODAY()&lt;=7,"Cette semaine","")))</f>
        <v/>
      </c>
    </row>
    <row r="20">
      <c r="A20" s="8" t="n"/>
      <c r="C20" s="9">
        <f>IF(B20="","",IFERROR(INDEX(Contacts!$B$2:$B$501,MATCH(B20,Contacts!$A$2:$A$501,0))&amp;" "&amp;INDEX(Contacts!$C$2:$C$501,MATCH(B20,Contacts!$A$2:$A$501,0)),"ID inconnu"))</f>
        <v/>
      </c>
      <c r="F20" s="3" t="n"/>
      <c r="G20" s="8" t="n"/>
      <c r="I20" s="9">
        <f>IF(OR(G20="",H20="Oui"),"",IF(G20&lt;TODAY(),"En retard",IF(G20-TODAY()&lt;=7,"Cette semaine","")))</f>
        <v/>
      </c>
    </row>
    <row r="21">
      <c r="A21" s="8" t="n"/>
      <c r="C21" s="9">
        <f>IF(B21="","",IFERROR(INDEX(Contacts!$B$2:$B$501,MATCH(B21,Contacts!$A$2:$A$501,0))&amp;" "&amp;INDEX(Contacts!$C$2:$C$501,MATCH(B21,Contacts!$A$2:$A$501,0)),"ID inconnu"))</f>
        <v/>
      </c>
      <c r="F21" s="3" t="n"/>
      <c r="G21" s="8" t="n"/>
      <c r="I21" s="9">
        <f>IF(OR(G21="",H21="Oui"),"",IF(G21&lt;TODAY(),"En retard",IF(G21-TODAY()&lt;=7,"Cette semaine","")))</f>
        <v/>
      </c>
    </row>
    <row r="22">
      <c r="A22" s="8" t="n"/>
      <c r="C22" s="9">
        <f>IF(B22="","",IFERROR(INDEX(Contacts!$B$2:$B$501,MATCH(B22,Contacts!$A$2:$A$501,0))&amp;" "&amp;INDEX(Contacts!$C$2:$C$501,MATCH(B22,Contacts!$A$2:$A$501,0)),"ID inconnu"))</f>
        <v/>
      </c>
      <c r="F22" s="3" t="n"/>
      <c r="G22" s="8" t="n"/>
      <c r="I22" s="9">
        <f>IF(OR(G22="",H22="Oui"),"",IF(G22&lt;TODAY(),"En retard",IF(G22-TODAY()&lt;=7,"Cette semaine","")))</f>
        <v/>
      </c>
    </row>
    <row r="23">
      <c r="A23" s="8" t="n"/>
      <c r="C23" s="9">
        <f>IF(B23="","",IFERROR(INDEX(Contacts!$B$2:$B$501,MATCH(B23,Contacts!$A$2:$A$501,0))&amp;" "&amp;INDEX(Contacts!$C$2:$C$501,MATCH(B23,Contacts!$A$2:$A$501,0)),"ID inconnu"))</f>
        <v/>
      </c>
      <c r="F23" s="3" t="n"/>
      <c r="G23" s="8" t="n"/>
      <c r="I23" s="9">
        <f>IF(OR(G23="",H23="Oui"),"",IF(G23&lt;TODAY(),"En retard",IF(G23-TODAY()&lt;=7,"Cette semaine","")))</f>
        <v/>
      </c>
    </row>
    <row r="24">
      <c r="A24" s="8" t="n"/>
      <c r="C24" s="9">
        <f>IF(B24="","",IFERROR(INDEX(Contacts!$B$2:$B$501,MATCH(B24,Contacts!$A$2:$A$501,0))&amp;" "&amp;INDEX(Contacts!$C$2:$C$501,MATCH(B24,Contacts!$A$2:$A$501,0)),"ID inconnu"))</f>
        <v/>
      </c>
      <c r="F24" s="3" t="n"/>
      <c r="G24" s="8" t="n"/>
      <c r="I24" s="9">
        <f>IF(OR(G24="",H24="Oui"),"",IF(G24&lt;TODAY(),"En retard",IF(G24-TODAY()&lt;=7,"Cette semaine","")))</f>
        <v/>
      </c>
    </row>
    <row r="25">
      <c r="A25" s="8" t="n"/>
      <c r="C25" s="9">
        <f>IF(B25="","",IFERROR(INDEX(Contacts!$B$2:$B$501,MATCH(B25,Contacts!$A$2:$A$501,0))&amp;" "&amp;INDEX(Contacts!$C$2:$C$501,MATCH(B25,Contacts!$A$2:$A$501,0)),"ID inconnu"))</f>
        <v/>
      </c>
      <c r="F25" s="3" t="n"/>
      <c r="G25" s="8" t="n"/>
      <c r="I25" s="9">
        <f>IF(OR(G25="",H25="Oui"),"",IF(G25&lt;TODAY(),"En retard",IF(G25-TODAY()&lt;=7,"Cette semaine","")))</f>
        <v/>
      </c>
    </row>
    <row r="26">
      <c r="A26" s="8" t="n"/>
      <c r="C26" s="9">
        <f>IF(B26="","",IFERROR(INDEX(Contacts!$B$2:$B$501,MATCH(B26,Contacts!$A$2:$A$501,0))&amp;" "&amp;INDEX(Contacts!$C$2:$C$501,MATCH(B26,Contacts!$A$2:$A$501,0)),"ID inconnu"))</f>
        <v/>
      </c>
      <c r="F26" s="3" t="n"/>
      <c r="G26" s="8" t="n"/>
      <c r="I26" s="9">
        <f>IF(OR(G26="",H26="Oui"),"",IF(G26&lt;TODAY(),"En retard",IF(G26-TODAY()&lt;=7,"Cette semaine","")))</f>
        <v/>
      </c>
    </row>
    <row r="27">
      <c r="A27" s="8" t="n"/>
      <c r="C27" s="9">
        <f>IF(B27="","",IFERROR(INDEX(Contacts!$B$2:$B$501,MATCH(B27,Contacts!$A$2:$A$501,0))&amp;" "&amp;INDEX(Contacts!$C$2:$C$501,MATCH(B27,Contacts!$A$2:$A$501,0)),"ID inconnu"))</f>
        <v/>
      </c>
      <c r="F27" s="3" t="n"/>
      <c r="G27" s="8" t="n"/>
      <c r="I27" s="9">
        <f>IF(OR(G27="",H27="Oui"),"",IF(G27&lt;TODAY(),"En retard",IF(G27-TODAY()&lt;=7,"Cette semaine","")))</f>
        <v/>
      </c>
    </row>
    <row r="28">
      <c r="A28" s="8" t="n"/>
      <c r="C28" s="9">
        <f>IF(B28="","",IFERROR(INDEX(Contacts!$B$2:$B$501,MATCH(B28,Contacts!$A$2:$A$501,0))&amp;" "&amp;INDEX(Contacts!$C$2:$C$501,MATCH(B28,Contacts!$A$2:$A$501,0)),"ID inconnu"))</f>
        <v/>
      </c>
      <c r="F28" s="3" t="n"/>
      <c r="G28" s="8" t="n"/>
      <c r="I28" s="9">
        <f>IF(OR(G28="",H28="Oui"),"",IF(G28&lt;TODAY(),"En retard",IF(G28-TODAY()&lt;=7,"Cette semaine","")))</f>
        <v/>
      </c>
    </row>
    <row r="29">
      <c r="A29" s="8" t="n"/>
      <c r="C29" s="9">
        <f>IF(B29="","",IFERROR(INDEX(Contacts!$B$2:$B$501,MATCH(B29,Contacts!$A$2:$A$501,0))&amp;" "&amp;INDEX(Contacts!$C$2:$C$501,MATCH(B29,Contacts!$A$2:$A$501,0)),"ID inconnu"))</f>
        <v/>
      </c>
      <c r="F29" s="3" t="n"/>
      <c r="G29" s="8" t="n"/>
      <c r="I29" s="9">
        <f>IF(OR(G29="",H29="Oui"),"",IF(G29&lt;TODAY(),"En retard",IF(G29-TODAY()&lt;=7,"Cette semaine","")))</f>
        <v/>
      </c>
    </row>
    <row r="30">
      <c r="A30" s="8" t="n"/>
      <c r="C30" s="9">
        <f>IF(B30="","",IFERROR(INDEX(Contacts!$B$2:$B$501,MATCH(B30,Contacts!$A$2:$A$501,0))&amp;" "&amp;INDEX(Contacts!$C$2:$C$501,MATCH(B30,Contacts!$A$2:$A$501,0)),"ID inconnu"))</f>
        <v/>
      </c>
      <c r="F30" s="3" t="n"/>
      <c r="G30" s="8" t="n"/>
      <c r="I30" s="9">
        <f>IF(OR(G30="",H30="Oui"),"",IF(G30&lt;TODAY(),"En retard",IF(G30-TODAY()&lt;=7,"Cette semaine","")))</f>
        <v/>
      </c>
    </row>
    <row r="31">
      <c r="A31" s="8" t="n"/>
      <c r="C31" s="9">
        <f>IF(B31="","",IFERROR(INDEX(Contacts!$B$2:$B$501,MATCH(B31,Contacts!$A$2:$A$501,0))&amp;" "&amp;INDEX(Contacts!$C$2:$C$501,MATCH(B31,Contacts!$A$2:$A$501,0)),"ID inconnu"))</f>
        <v/>
      </c>
      <c r="F31" s="3" t="n"/>
      <c r="G31" s="8" t="n"/>
      <c r="I31" s="9">
        <f>IF(OR(G31="",H31="Oui"),"",IF(G31&lt;TODAY(),"En retard",IF(G31-TODAY()&lt;=7,"Cette semaine","")))</f>
        <v/>
      </c>
    </row>
    <row r="32">
      <c r="A32" s="8" t="n"/>
      <c r="C32" s="9">
        <f>IF(B32="","",IFERROR(INDEX(Contacts!$B$2:$B$501,MATCH(B32,Contacts!$A$2:$A$501,0))&amp;" "&amp;INDEX(Contacts!$C$2:$C$501,MATCH(B32,Contacts!$A$2:$A$501,0)),"ID inconnu"))</f>
        <v/>
      </c>
      <c r="F32" s="3" t="n"/>
      <c r="G32" s="8" t="n"/>
      <c r="I32" s="9">
        <f>IF(OR(G32="",H32="Oui"),"",IF(G32&lt;TODAY(),"En retard",IF(G32-TODAY()&lt;=7,"Cette semaine","")))</f>
        <v/>
      </c>
    </row>
    <row r="33">
      <c r="A33" s="8" t="n"/>
      <c r="C33" s="9">
        <f>IF(B33="","",IFERROR(INDEX(Contacts!$B$2:$B$501,MATCH(B33,Contacts!$A$2:$A$501,0))&amp;" "&amp;INDEX(Contacts!$C$2:$C$501,MATCH(B33,Contacts!$A$2:$A$501,0)),"ID inconnu"))</f>
        <v/>
      </c>
      <c r="F33" s="3" t="n"/>
      <c r="G33" s="8" t="n"/>
      <c r="I33" s="9">
        <f>IF(OR(G33="",H33="Oui"),"",IF(G33&lt;TODAY(),"En retard",IF(G33-TODAY()&lt;=7,"Cette semaine","")))</f>
        <v/>
      </c>
    </row>
    <row r="34">
      <c r="A34" s="8" t="n"/>
      <c r="C34" s="9">
        <f>IF(B34="","",IFERROR(INDEX(Contacts!$B$2:$B$501,MATCH(B34,Contacts!$A$2:$A$501,0))&amp;" "&amp;INDEX(Contacts!$C$2:$C$501,MATCH(B34,Contacts!$A$2:$A$501,0)),"ID inconnu"))</f>
        <v/>
      </c>
      <c r="F34" s="3" t="n"/>
      <c r="G34" s="8" t="n"/>
      <c r="I34" s="9">
        <f>IF(OR(G34="",H34="Oui"),"",IF(G34&lt;TODAY(),"En retard",IF(G34-TODAY()&lt;=7,"Cette semaine","")))</f>
        <v/>
      </c>
    </row>
    <row r="35">
      <c r="A35" s="8" t="n"/>
      <c r="C35" s="9">
        <f>IF(B35="","",IFERROR(INDEX(Contacts!$B$2:$B$501,MATCH(B35,Contacts!$A$2:$A$501,0))&amp;" "&amp;INDEX(Contacts!$C$2:$C$501,MATCH(B35,Contacts!$A$2:$A$501,0)),"ID inconnu"))</f>
        <v/>
      </c>
      <c r="F35" s="3" t="n"/>
      <c r="G35" s="8" t="n"/>
      <c r="I35" s="9">
        <f>IF(OR(G35="",H35="Oui"),"",IF(G35&lt;TODAY(),"En retard",IF(G35-TODAY()&lt;=7,"Cette semaine","")))</f>
        <v/>
      </c>
    </row>
    <row r="36">
      <c r="A36" s="8" t="n"/>
      <c r="C36" s="9">
        <f>IF(B36="","",IFERROR(INDEX(Contacts!$B$2:$B$501,MATCH(B36,Contacts!$A$2:$A$501,0))&amp;" "&amp;INDEX(Contacts!$C$2:$C$501,MATCH(B36,Contacts!$A$2:$A$501,0)),"ID inconnu"))</f>
        <v/>
      </c>
      <c r="F36" s="3" t="n"/>
      <c r="G36" s="8" t="n"/>
      <c r="I36" s="9">
        <f>IF(OR(G36="",H36="Oui"),"",IF(G36&lt;TODAY(),"En retard",IF(G36-TODAY()&lt;=7,"Cette semaine","")))</f>
        <v/>
      </c>
    </row>
    <row r="37">
      <c r="A37" s="8" t="n"/>
      <c r="C37" s="9">
        <f>IF(B37="","",IFERROR(INDEX(Contacts!$B$2:$B$501,MATCH(B37,Contacts!$A$2:$A$501,0))&amp;" "&amp;INDEX(Contacts!$C$2:$C$501,MATCH(B37,Contacts!$A$2:$A$501,0)),"ID inconnu"))</f>
        <v/>
      </c>
      <c r="F37" s="3" t="n"/>
      <c r="G37" s="8" t="n"/>
      <c r="I37" s="9">
        <f>IF(OR(G37="",H37="Oui"),"",IF(G37&lt;TODAY(),"En retard",IF(G37-TODAY()&lt;=7,"Cette semaine","")))</f>
        <v/>
      </c>
    </row>
    <row r="38">
      <c r="A38" s="8" t="n"/>
      <c r="C38" s="9">
        <f>IF(B38="","",IFERROR(INDEX(Contacts!$B$2:$B$501,MATCH(B38,Contacts!$A$2:$A$501,0))&amp;" "&amp;INDEX(Contacts!$C$2:$C$501,MATCH(B38,Contacts!$A$2:$A$501,0)),"ID inconnu"))</f>
        <v/>
      </c>
      <c r="F38" s="3" t="n"/>
      <c r="G38" s="8" t="n"/>
      <c r="I38" s="9">
        <f>IF(OR(G38="",H38="Oui"),"",IF(G38&lt;TODAY(),"En retard",IF(G38-TODAY()&lt;=7,"Cette semaine","")))</f>
        <v/>
      </c>
    </row>
    <row r="39">
      <c r="A39" s="8" t="n"/>
      <c r="C39" s="9">
        <f>IF(B39="","",IFERROR(INDEX(Contacts!$B$2:$B$501,MATCH(B39,Contacts!$A$2:$A$501,0))&amp;" "&amp;INDEX(Contacts!$C$2:$C$501,MATCH(B39,Contacts!$A$2:$A$501,0)),"ID inconnu"))</f>
        <v/>
      </c>
      <c r="F39" s="3" t="n"/>
      <c r="G39" s="8" t="n"/>
      <c r="I39" s="9">
        <f>IF(OR(G39="",H39="Oui"),"",IF(G39&lt;TODAY(),"En retard",IF(G39-TODAY()&lt;=7,"Cette semaine","")))</f>
        <v/>
      </c>
    </row>
    <row r="40">
      <c r="A40" s="8" t="n"/>
      <c r="C40" s="9">
        <f>IF(B40="","",IFERROR(INDEX(Contacts!$B$2:$B$501,MATCH(B40,Contacts!$A$2:$A$501,0))&amp;" "&amp;INDEX(Contacts!$C$2:$C$501,MATCH(B40,Contacts!$A$2:$A$501,0)),"ID inconnu"))</f>
        <v/>
      </c>
      <c r="F40" s="3" t="n"/>
      <c r="G40" s="8" t="n"/>
      <c r="I40" s="9">
        <f>IF(OR(G40="",H40="Oui"),"",IF(G40&lt;TODAY(),"En retard",IF(G40-TODAY()&lt;=7,"Cette semaine","")))</f>
        <v/>
      </c>
    </row>
    <row r="41">
      <c r="A41" s="8" t="n"/>
      <c r="C41" s="9">
        <f>IF(B41="","",IFERROR(INDEX(Contacts!$B$2:$B$501,MATCH(B41,Contacts!$A$2:$A$501,0))&amp;" "&amp;INDEX(Contacts!$C$2:$C$501,MATCH(B41,Contacts!$A$2:$A$501,0)),"ID inconnu"))</f>
        <v/>
      </c>
      <c r="F41" s="3" t="n"/>
      <c r="G41" s="8" t="n"/>
      <c r="I41" s="9">
        <f>IF(OR(G41="",H41="Oui"),"",IF(G41&lt;TODAY(),"En retard",IF(G41-TODAY()&lt;=7,"Cette semaine","")))</f>
        <v/>
      </c>
    </row>
    <row r="42">
      <c r="A42" s="8" t="n"/>
      <c r="C42" s="9">
        <f>IF(B42="","",IFERROR(INDEX(Contacts!$B$2:$B$501,MATCH(B42,Contacts!$A$2:$A$501,0))&amp;" "&amp;INDEX(Contacts!$C$2:$C$501,MATCH(B42,Contacts!$A$2:$A$501,0)),"ID inconnu"))</f>
        <v/>
      </c>
      <c r="F42" s="3" t="n"/>
      <c r="G42" s="8" t="n"/>
      <c r="I42" s="9">
        <f>IF(OR(G42="",H42="Oui"),"",IF(G42&lt;TODAY(),"En retard",IF(G42-TODAY()&lt;=7,"Cette semaine","")))</f>
        <v/>
      </c>
    </row>
    <row r="43">
      <c r="A43" s="8" t="n"/>
      <c r="C43" s="9">
        <f>IF(B43="","",IFERROR(INDEX(Contacts!$B$2:$B$501,MATCH(B43,Contacts!$A$2:$A$501,0))&amp;" "&amp;INDEX(Contacts!$C$2:$C$501,MATCH(B43,Contacts!$A$2:$A$501,0)),"ID inconnu"))</f>
        <v/>
      </c>
      <c r="F43" s="3" t="n"/>
      <c r="G43" s="8" t="n"/>
      <c r="I43" s="9">
        <f>IF(OR(G43="",H43="Oui"),"",IF(G43&lt;TODAY(),"En retard",IF(G43-TODAY()&lt;=7,"Cette semaine","")))</f>
        <v/>
      </c>
    </row>
    <row r="44">
      <c r="A44" s="8" t="n"/>
      <c r="C44" s="9">
        <f>IF(B44="","",IFERROR(INDEX(Contacts!$B$2:$B$501,MATCH(B44,Contacts!$A$2:$A$501,0))&amp;" "&amp;INDEX(Contacts!$C$2:$C$501,MATCH(B44,Contacts!$A$2:$A$501,0)),"ID inconnu"))</f>
        <v/>
      </c>
      <c r="F44" s="3" t="n"/>
      <c r="G44" s="8" t="n"/>
      <c r="I44" s="9">
        <f>IF(OR(G44="",H44="Oui"),"",IF(G44&lt;TODAY(),"En retard",IF(G44-TODAY()&lt;=7,"Cette semaine","")))</f>
        <v/>
      </c>
    </row>
    <row r="45">
      <c r="A45" s="8" t="n"/>
      <c r="C45" s="9">
        <f>IF(B45="","",IFERROR(INDEX(Contacts!$B$2:$B$501,MATCH(B45,Contacts!$A$2:$A$501,0))&amp;" "&amp;INDEX(Contacts!$C$2:$C$501,MATCH(B45,Contacts!$A$2:$A$501,0)),"ID inconnu"))</f>
        <v/>
      </c>
      <c r="F45" s="3" t="n"/>
      <c r="G45" s="8" t="n"/>
      <c r="I45" s="9">
        <f>IF(OR(G45="",H45="Oui"),"",IF(G45&lt;TODAY(),"En retard",IF(G45-TODAY()&lt;=7,"Cette semaine","")))</f>
        <v/>
      </c>
    </row>
    <row r="46">
      <c r="A46" s="8" t="n"/>
      <c r="C46" s="9">
        <f>IF(B46="","",IFERROR(INDEX(Contacts!$B$2:$B$501,MATCH(B46,Contacts!$A$2:$A$501,0))&amp;" "&amp;INDEX(Contacts!$C$2:$C$501,MATCH(B46,Contacts!$A$2:$A$501,0)),"ID inconnu"))</f>
        <v/>
      </c>
      <c r="F46" s="3" t="n"/>
      <c r="G46" s="8" t="n"/>
      <c r="I46" s="9">
        <f>IF(OR(G46="",H46="Oui"),"",IF(G46&lt;TODAY(),"En retard",IF(G46-TODAY()&lt;=7,"Cette semaine","")))</f>
        <v/>
      </c>
    </row>
    <row r="47">
      <c r="A47" s="8" t="n"/>
      <c r="C47" s="9">
        <f>IF(B47="","",IFERROR(INDEX(Contacts!$B$2:$B$501,MATCH(B47,Contacts!$A$2:$A$501,0))&amp;" "&amp;INDEX(Contacts!$C$2:$C$501,MATCH(B47,Contacts!$A$2:$A$501,0)),"ID inconnu"))</f>
        <v/>
      </c>
      <c r="F47" s="3" t="n"/>
      <c r="G47" s="8" t="n"/>
      <c r="I47" s="9">
        <f>IF(OR(G47="",H47="Oui"),"",IF(G47&lt;TODAY(),"En retard",IF(G47-TODAY()&lt;=7,"Cette semaine","")))</f>
        <v/>
      </c>
    </row>
    <row r="48">
      <c r="A48" s="8" t="n"/>
      <c r="C48" s="9">
        <f>IF(B48="","",IFERROR(INDEX(Contacts!$B$2:$B$501,MATCH(B48,Contacts!$A$2:$A$501,0))&amp;" "&amp;INDEX(Contacts!$C$2:$C$501,MATCH(B48,Contacts!$A$2:$A$501,0)),"ID inconnu"))</f>
        <v/>
      </c>
      <c r="F48" s="3" t="n"/>
      <c r="G48" s="8" t="n"/>
      <c r="I48" s="9">
        <f>IF(OR(G48="",H48="Oui"),"",IF(G48&lt;TODAY(),"En retard",IF(G48-TODAY()&lt;=7,"Cette semaine","")))</f>
        <v/>
      </c>
    </row>
    <row r="49">
      <c r="A49" s="8" t="n"/>
      <c r="C49" s="9">
        <f>IF(B49="","",IFERROR(INDEX(Contacts!$B$2:$B$501,MATCH(B49,Contacts!$A$2:$A$501,0))&amp;" "&amp;INDEX(Contacts!$C$2:$C$501,MATCH(B49,Contacts!$A$2:$A$501,0)),"ID inconnu"))</f>
        <v/>
      </c>
      <c r="F49" s="3" t="n"/>
      <c r="G49" s="8" t="n"/>
      <c r="I49" s="9">
        <f>IF(OR(G49="",H49="Oui"),"",IF(G49&lt;TODAY(),"En retard",IF(G49-TODAY()&lt;=7,"Cette semaine","")))</f>
        <v/>
      </c>
    </row>
    <row r="50">
      <c r="A50" s="8" t="n"/>
      <c r="C50" s="9">
        <f>IF(B50="","",IFERROR(INDEX(Contacts!$B$2:$B$501,MATCH(B50,Contacts!$A$2:$A$501,0))&amp;" "&amp;INDEX(Contacts!$C$2:$C$501,MATCH(B50,Contacts!$A$2:$A$501,0)),"ID inconnu"))</f>
        <v/>
      </c>
      <c r="F50" s="3" t="n"/>
      <c r="G50" s="8" t="n"/>
      <c r="I50" s="9">
        <f>IF(OR(G50="",H50="Oui"),"",IF(G50&lt;TODAY(),"En retard",IF(G50-TODAY()&lt;=7,"Cette semaine","")))</f>
        <v/>
      </c>
    </row>
    <row r="51">
      <c r="A51" s="8" t="n"/>
      <c r="C51" s="9">
        <f>IF(B51="","",IFERROR(INDEX(Contacts!$B$2:$B$501,MATCH(B51,Contacts!$A$2:$A$501,0))&amp;" "&amp;INDEX(Contacts!$C$2:$C$501,MATCH(B51,Contacts!$A$2:$A$501,0)),"ID inconnu"))</f>
        <v/>
      </c>
      <c r="F51" s="3" t="n"/>
      <c r="G51" s="8" t="n"/>
      <c r="I51" s="9">
        <f>IF(OR(G51="",H51="Oui"),"",IF(G51&lt;TODAY(),"En retard",IF(G51-TODAY()&lt;=7,"Cette semaine","")))</f>
        <v/>
      </c>
    </row>
    <row r="52">
      <c r="A52" s="8" t="n"/>
      <c r="C52" s="9">
        <f>IF(B52="","",IFERROR(INDEX(Contacts!$B$2:$B$501,MATCH(B52,Contacts!$A$2:$A$501,0))&amp;" "&amp;INDEX(Contacts!$C$2:$C$501,MATCH(B52,Contacts!$A$2:$A$501,0)),"ID inconnu"))</f>
        <v/>
      </c>
      <c r="F52" s="3" t="n"/>
      <c r="G52" s="8" t="n"/>
      <c r="I52" s="9">
        <f>IF(OR(G52="",H52="Oui"),"",IF(G52&lt;TODAY(),"En retard",IF(G52-TODAY()&lt;=7,"Cette semaine","")))</f>
        <v/>
      </c>
    </row>
    <row r="53">
      <c r="A53" s="8" t="n"/>
      <c r="C53" s="9">
        <f>IF(B53="","",IFERROR(INDEX(Contacts!$B$2:$B$501,MATCH(B53,Contacts!$A$2:$A$501,0))&amp;" "&amp;INDEX(Contacts!$C$2:$C$501,MATCH(B53,Contacts!$A$2:$A$501,0)),"ID inconnu"))</f>
        <v/>
      </c>
      <c r="F53" s="3" t="n"/>
      <c r="G53" s="8" t="n"/>
      <c r="I53" s="9">
        <f>IF(OR(G53="",H53="Oui"),"",IF(G53&lt;TODAY(),"En retard",IF(G53-TODAY()&lt;=7,"Cette semaine","")))</f>
        <v/>
      </c>
    </row>
    <row r="54">
      <c r="A54" s="8" t="n"/>
      <c r="C54" s="9">
        <f>IF(B54="","",IFERROR(INDEX(Contacts!$B$2:$B$501,MATCH(B54,Contacts!$A$2:$A$501,0))&amp;" "&amp;INDEX(Contacts!$C$2:$C$501,MATCH(B54,Contacts!$A$2:$A$501,0)),"ID inconnu"))</f>
        <v/>
      </c>
      <c r="F54" s="3" t="n"/>
      <c r="G54" s="8" t="n"/>
      <c r="I54" s="9">
        <f>IF(OR(G54="",H54="Oui"),"",IF(G54&lt;TODAY(),"En retard",IF(G54-TODAY()&lt;=7,"Cette semaine","")))</f>
        <v/>
      </c>
    </row>
    <row r="55">
      <c r="A55" s="8" t="n"/>
      <c r="C55" s="9">
        <f>IF(B55="","",IFERROR(INDEX(Contacts!$B$2:$B$501,MATCH(B55,Contacts!$A$2:$A$501,0))&amp;" "&amp;INDEX(Contacts!$C$2:$C$501,MATCH(B55,Contacts!$A$2:$A$501,0)),"ID inconnu"))</f>
        <v/>
      </c>
      <c r="F55" s="3" t="n"/>
      <c r="G55" s="8" t="n"/>
      <c r="I55" s="9">
        <f>IF(OR(G55="",H55="Oui"),"",IF(G55&lt;TODAY(),"En retard",IF(G55-TODAY()&lt;=7,"Cette semaine","")))</f>
        <v/>
      </c>
    </row>
    <row r="56">
      <c r="A56" s="8" t="n"/>
      <c r="C56" s="9">
        <f>IF(B56="","",IFERROR(INDEX(Contacts!$B$2:$B$501,MATCH(B56,Contacts!$A$2:$A$501,0))&amp;" "&amp;INDEX(Contacts!$C$2:$C$501,MATCH(B56,Contacts!$A$2:$A$501,0)),"ID inconnu"))</f>
        <v/>
      </c>
      <c r="F56" s="3" t="n"/>
      <c r="G56" s="8" t="n"/>
      <c r="I56" s="9">
        <f>IF(OR(G56="",H56="Oui"),"",IF(G56&lt;TODAY(),"En retard",IF(G56-TODAY()&lt;=7,"Cette semaine","")))</f>
        <v/>
      </c>
    </row>
    <row r="57">
      <c r="A57" s="8" t="n"/>
      <c r="C57" s="9">
        <f>IF(B57="","",IFERROR(INDEX(Contacts!$B$2:$B$501,MATCH(B57,Contacts!$A$2:$A$501,0))&amp;" "&amp;INDEX(Contacts!$C$2:$C$501,MATCH(B57,Contacts!$A$2:$A$501,0)),"ID inconnu"))</f>
        <v/>
      </c>
      <c r="F57" s="3" t="n"/>
      <c r="G57" s="8" t="n"/>
      <c r="I57" s="9">
        <f>IF(OR(G57="",H57="Oui"),"",IF(G57&lt;TODAY(),"En retard",IF(G57-TODAY()&lt;=7,"Cette semaine","")))</f>
        <v/>
      </c>
    </row>
    <row r="58">
      <c r="A58" s="8" t="n"/>
      <c r="C58" s="9">
        <f>IF(B58="","",IFERROR(INDEX(Contacts!$B$2:$B$501,MATCH(B58,Contacts!$A$2:$A$501,0))&amp;" "&amp;INDEX(Contacts!$C$2:$C$501,MATCH(B58,Contacts!$A$2:$A$501,0)),"ID inconnu"))</f>
        <v/>
      </c>
      <c r="F58" s="3" t="n"/>
      <c r="G58" s="8" t="n"/>
      <c r="I58" s="9">
        <f>IF(OR(G58="",H58="Oui"),"",IF(G58&lt;TODAY(),"En retard",IF(G58-TODAY()&lt;=7,"Cette semaine","")))</f>
        <v/>
      </c>
    </row>
    <row r="59">
      <c r="A59" s="8" t="n"/>
      <c r="C59" s="9">
        <f>IF(B59="","",IFERROR(INDEX(Contacts!$B$2:$B$501,MATCH(B59,Contacts!$A$2:$A$501,0))&amp;" "&amp;INDEX(Contacts!$C$2:$C$501,MATCH(B59,Contacts!$A$2:$A$501,0)),"ID inconnu"))</f>
        <v/>
      </c>
      <c r="F59" s="3" t="n"/>
      <c r="G59" s="8" t="n"/>
      <c r="I59" s="9">
        <f>IF(OR(G59="",H59="Oui"),"",IF(G59&lt;TODAY(),"En retard",IF(G59-TODAY()&lt;=7,"Cette semaine","")))</f>
        <v/>
      </c>
    </row>
    <row r="60">
      <c r="A60" s="8" t="n"/>
      <c r="C60" s="9">
        <f>IF(B60="","",IFERROR(INDEX(Contacts!$B$2:$B$501,MATCH(B60,Contacts!$A$2:$A$501,0))&amp;" "&amp;INDEX(Contacts!$C$2:$C$501,MATCH(B60,Contacts!$A$2:$A$501,0)),"ID inconnu"))</f>
        <v/>
      </c>
      <c r="F60" s="3" t="n"/>
      <c r="G60" s="8" t="n"/>
      <c r="I60" s="9">
        <f>IF(OR(G60="",H60="Oui"),"",IF(G60&lt;TODAY(),"En retard",IF(G60-TODAY()&lt;=7,"Cette semaine","")))</f>
        <v/>
      </c>
    </row>
    <row r="61">
      <c r="A61" s="8" t="n"/>
      <c r="C61" s="9">
        <f>IF(B61="","",IFERROR(INDEX(Contacts!$B$2:$B$501,MATCH(B61,Contacts!$A$2:$A$501,0))&amp;" "&amp;INDEX(Contacts!$C$2:$C$501,MATCH(B61,Contacts!$A$2:$A$501,0)),"ID inconnu"))</f>
        <v/>
      </c>
      <c r="F61" s="3" t="n"/>
      <c r="G61" s="8" t="n"/>
      <c r="I61" s="9">
        <f>IF(OR(G61="",H61="Oui"),"",IF(G61&lt;TODAY(),"En retard",IF(G61-TODAY()&lt;=7,"Cette semaine","")))</f>
        <v/>
      </c>
    </row>
    <row r="62">
      <c r="A62" s="8" t="n"/>
      <c r="C62" s="9">
        <f>IF(B62="","",IFERROR(INDEX(Contacts!$B$2:$B$501,MATCH(B62,Contacts!$A$2:$A$501,0))&amp;" "&amp;INDEX(Contacts!$C$2:$C$501,MATCH(B62,Contacts!$A$2:$A$501,0)),"ID inconnu"))</f>
        <v/>
      </c>
      <c r="F62" s="3" t="n"/>
      <c r="G62" s="8" t="n"/>
      <c r="I62" s="9">
        <f>IF(OR(G62="",H62="Oui"),"",IF(G62&lt;TODAY(),"En retard",IF(G62-TODAY()&lt;=7,"Cette semaine","")))</f>
        <v/>
      </c>
    </row>
    <row r="63">
      <c r="A63" s="8" t="n"/>
      <c r="C63" s="9">
        <f>IF(B63="","",IFERROR(INDEX(Contacts!$B$2:$B$501,MATCH(B63,Contacts!$A$2:$A$501,0))&amp;" "&amp;INDEX(Contacts!$C$2:$C$501,MATCH(B63,Contacts!$A$2:$A$501,0)),"ID inconnu"))</f>
        <v/>
      </c>
      <c r="F63" s="3" t="n"/>
      <c r="G63" s="8" t="n"/>
      <c r="I63" s="9">
        <f>IF(OR(G63="",H63="Oui"),"",IF(G63&lt;TODAY(),"En retard",IF(G63-TODAY()&lt;=7,"Cette semaine","")))</f>
        <v/>
      </c>
    </row>
    <row r="64">
      <c r="A64" s="8" t="n"/>
      <c r="C64" s="9">
        <f>IF(B64="","",IFERROR(INDEX(Contacts!$B$2:$B$501,MATCH(B64,Contacts!$A$2:$A$501,0))&amp;" "&amp;INDEX(Contacts!$C$2:$C$501,MATCH(B64,Contacts!$A$2:$A$501,0)),"ID inconnu"))</f>
        <v/>
      </c>
      <c r="F64" s="3" t="n"/>
      <c r="G64" s="8" t="n"/>
      <c r="I64" s="9">
        <f>IF(OR(G64="",H64="Oui"),"",IF(G64&lt;TODAY(),"En retard",IF(G64-TODAY()&lt;=7,"Cette semaine","")))</f>
        <v/>
      </c>
    </row>
    <row r="65">
      <c r="A65" s="8" t="n"/>
      <c r="C65" s="9">
        <f>IF(B65="","",IFERROR(INDEX(Contacts!$B$2:$B$501,MATCH(B65,Contacts!$A$2:$A$501,0))&amp;" "&amp;INDEX(Contacts!$C$2:$C$501,MATCH(B65,Contacts!$A$2:$A$501,0)),"ID inconnu"))</f>
        <v/>
      </c>
      <c r="F65" s="3" t="n"/>
      <c r="G65" s="8" t="n"/>
      <c r="I65" s="9">
        <f>IF(OR(G65="",H65="Oui"),"",IF(G65&lt;TODAY(),"En retard",IF(G65-TODAY()&lt;=7,"Cette semaine","")))</f>
        <v/>
      </c>
    </row>
    <row r="66">
      <c r="A66" s="8" t="n"/>
      <c r="C66" s="9">
        <f>IF(B66="","",IFERROR(INDEX(Contacts!$B$2:$B$501,MATCH(B66,Contacts!$A$2:$A$501,0))&amp;" "&amp;INDEX(Contacts!$C$2:$C$501,MATCH(B66,Contacts!$A$2:$A$501,0)),"ID inconnu"))</f>
        <v/>
      </c>
      <c r="F66" s="3" t="n"/>
      <c r="G66" s="8" t="n"/>
      <c r="I66" s="9">
        <f>IF(OR(G66="",H66="Oui"),"",IF(G66&lt;TODAY(),"En retard",IF(G66-TODAY()&lt;=7,"Cette semaine","")))</f>
        <v/>
      </c>
    </row>
    <row r="67">
      <c r="A67" s="8" t="n"/>
      <c r="C67" s="9">
        <f>IF(B67="","",IFERROR(INDEX(Contacts!$B$2:$B$501,MATCH(B67,Contacts!$A$2:$A$501,0))&amp;" "&amp;INDEX(Contacts!$C$2:$C$501,MATCH(B67,Contacts!$A$2:$A$501,0)),"ID inconnu"))</f>
        <v/>
      </c>
      <c r="F67" s="3" t="n"/>
      <c r="G67" s="8" t="n"/>
      <c r="I67" s="9">
        <f>IF(OR(G67="",H67="Oui"),"",IF(G67&lt;TODAY(),"En retard",IF(G67-TODAY()&lt;=7,"Cette semaine","")))</f>
        <v/>
      </c>
    </row>
    <row r="68">
      <c r="A68" s="8" t="n"/>
      <c r="C68" s="9">
        <f>IF(B68="","",IFERROR(INDEX(Contacts!$B$2:$B$501,MATCH(B68,Contacts!$A$2:$A$501,0))&amp;" "&amp;INDEX(Contacts!$C$2:$C$501,MATCH(B68,Contacts!$A$2:$A$501,0)),"ID inconnu"))</f>
        <v/>
      </c>
      <c r="F68" s="3" t="n"/>
      <c r="G68" s="8" t="n"/>
      <c r="I68" s="9">
        <f>IF(OR(G68="",H68="Oui"),"",IF(G68&lt;TODAY(),"En retard",IF(G68-TODAY()&lt;=7,"Cette semaine","")))</f>
        <v/>
      </c>
    </row>
    <row r="69">
      <c r="A69" s="8" t="n"/>
      <c r="C69" s="9">
        <f>IF(B69="","",IFERROR(INDEX(Contacts!$B$2:$B$501,MATCH(B69,Contacts!$A$2:$A$501,0))&amp;" "&amp;INDEX(Contacts!$C$2:$C$501,MATCH(B69,Contacts!$A$2:$A$501,0)),"ID inconnu"))</f>
        <v/>
      </c>
      <c r="F69" s="3" t="n"/>
      <c r="G69" s="8" t="n"/>
      <c r="I69" s="9">
        <f>IF(OR(G69="",H69="Oui"),"",IF(G69&lt;TODAY(),"En retard",IF(G69-TODAY()&lt;=7,"Cette semaine","")))</f>
        <v/>
      </c>
    </row>
    <row r="70">
      <c r="A70" s="8" t="n"/>
      <c r="C70" s="9">
        <f>IF(B70="","",IFERROR(INDEX(Contacts!$B$2:$B$501,MATCH(B70,Contacts!$A$2:$A$501,0))&amp;" "&amp;INDEX(Contacts!$C$2:$C$501,MATCH(B70,Contacts!$A$2:$A$501,0)),"ID inconnu"))</f>
        <v/>
      </c>
      <c r="F70" s="3" t="n"/>
      <c r="G70" s="8" t="n"/>
      <c r="I70" s="9">
        <f>IF(OR(G70="",H70="Oui"),"",IF(G70&lt;TODAY(),"En retard",IF(G70-TODAY()&lt;=7,"Cette semaine","")))</f>
        <v/>
      </c>
    </row>
    <row r="71">
      <c r="A71" s="8" t="n"/>
      <c r="C71" s="9">
        <f>IF(B71="","",IFERROR(INDEX(Contacts!$B$2:$B$501,MATCH(B71,Contacts!$A$2:$A$501,0))&amp;" "&amp;INDEX(Contacts!$C$2:$C$501,MATCH(B71,Contacts!$A$2:$A$501,0)),"ID inconnu"))</f>
        <v/>
      </c>
      <c r="F71" s="3" t="n"/>
      <c r="G71" s="8" t="n"/>
      <c r="I71" s="9">
        <f>IF(OR(G71="",H71="Oui"),"",IF(G71&lt;TODAY(),"En retard",IF(G71-TODAY()&lt;=7,"Cette semaine","")))</f>
        <v/>
      </c>
    </row>
    <row r="72">
      <c r="A72" s="8" t="n"/>
      <c r="C72" s="9">
        <f>IF(B72="","",IFERROR(INDEX(Contacts!$B$2:$B$501,MATCH(B72,Contacts!$A$2:$A$501,0))&amp;" "&amp;INDEX(Contacts!$C$2:$C$501,MATCH(B72,Contacts!$A$2:$A$501,0)),"ID inconnu"))</f>
        <v/>
      </c>
      <c r="F72" s="3" t="n"/>
      <c r="G72" s="8" t="n"/>
      <c r="I72" s="9">
        <f>IF(OR(G72="",H72="Oui"),"",IF(G72&lt;TODAY(),"En retard",IF(G72-TODAY()&lt;=7,"Cette semaine","")))</f>
        <v/>
      </c>
    </row>
    <row r="73">
      <c r="A73" s="8" t="n"/>
      <c r="C73" s="9">
        <f>IF(B73="","",IFERROR(INDEX(Contacts!$B$2:$B$501,MATCH(B73,Contacts!$A$2:$A$501,0))&amp;" "&amp;INDEX(Contacts!$C$2:$C$501,MATCH(B73,Contacts!$A$2:$A$501,0)),"ID inconnu"))</f>
        <v/>
      </c>
      <c r="F73" s="3" t="n"/>
      <c r="G73" s="8" t="n"/>
      <c r="I73" s="9">
        <f>IF(OR(G73="",H73="Oui"),"",IF(G73&lt;TODAY(),"En retard",IF(G73-TODAY()&lt;=7,"Cette semaine","")))</f>
        <v/>
      </c>
    </row>
    <row r="74">
      <c r="A74" s="8" t="n"/>
      <c r="C74" s="9">
        <f>IF(B74="","",IFERROR(INDEX(Contacts!$B$2:$B$501,MATCH(B74,Contacts!$A$2:$A$501,0))&amp;" "&amp;INDEX(Contacts!$C$2:$C$501,MATCH(B74,Contacts!$A$2:$A$501,0)),"ID inconnu"))</f>
        <v/>
      </c>
      <c r="F74" s="3" t="n"/>
      <c r="G74" s="8" t="n"/>
      <c r="I74" s="9">
        <f>IF(OR(G74="",H74="Oui"),"",IF(G74&lt;TODAY(),"En retard",IF(G74-TODAY()&lt;=7,"Cette semaine","")))</f>
        <v/>
      </c>
    </row>
    <row r="75">
      <c r="A75" s="8" t="n"/>
      <c r="C75" s="9">
        <f>IF(B75="","",IFERROR(INDEX(Contacts!$B$2:$B$501,MATCH(B75,Contacts!$A$2:$A$501,0))&amp;" "&amp;INDEX(Contacts!$C$2:$C$501,MATCH(B75,Contacts!$A$2:$A$501,0)),"ID inconnu"))</f>
        <v/>
      </c>
      <c r="F75" s="3" t="n"/>
      <c r="G75" s="8" t="n"/>
      <c r="I75" s="9">
        <f>IF(OR(G75="",H75="Oui"),"",IF(G75&lt;TODAY(),"En retard",IF(G75-TODAY()&lt;=7,"Cette semaine","")))</f>
        <v/>
      </c>
    </row>
    <row r="76">
      <c r="A76" s="8" t="n"/>
      <c r="C76" s="9">
        <f>IF(B76="","",IFERROR(INDEX(Contacts!$B$2:$B$501,MATCH(B76,Contacts!$A$2:$A$501,0))&amp;" "&amp;INDEX(Contacts!$C$2:$C$501,MATCH(B76,Contacts!$A$2:$A$501,0)),"ID inconnu"))</f>
        <v/>
      </c>
      <c r="F76" s="3" t="n"/>
      <c r="G76" s="8" t="n"/>
      <c r="I76" s="9">
        <f>IF(OR(G76="",H76="Oui"),"",IF(G76&lt;TODAY(),"En retard",IF(G76-TODAY()&lt;=7,"Cette semaine","")))</f>
        <v/>
      </c>
    </row>
    <row r="77">
      <c r="A77" s="8" t="n"/>
      <c r="C77" s="9">
        <f>IF(B77="","",IFERROR(INDEX(Contacts!$B$2:$B$501,MATCH(B77,Contacts!$A$2:$A$501,0))&amp;" "&amp;INDEX(Contacts!$C$2:$C$501,MATCH(B77,Contacts!$A$2:$A$501,0)),"ID inconnu"))</f>
        <v/>
      </c>
      <c r="F77" s="3" t="n"/>
      <c r="G77" s="8" t="n"/>
      <c r="I77" s="9">
        <f>IF(OR(G77="",H77="Oui"),"",IF(G77&lt;TODAY(),"En retard",IF(G77-TODAY()&lt;=7,"Cette semaine","")))</f>
        <v/>
      </c>
    </row>
    <row r="78">
      <c r="A78" s="8" t="n"/>
      <c r="C78" s="9">
        <f>IF(B78="","",IFERROR(INDEX(Contacts!$B$2:$B$501,MATCH(B78,Contacts!$A$2:$A$501,0))&amp;" "&amp;INDEX(Contacts!$C$2:$C$501,MATCH(B78,Contacts!$A$2:$A$501,0)),"ID inconnu"))</f>
        <v/>
      </c>
      <c r="F78" s="3" t="n"/>
      <c r="G78" s="8" t="n"/>
      <c r="I78" s="9">
        <f>IF(OR(G78="",H78="Oui"),"",IF(G78&lt;TODAY(),"En retard",IF(G78-TODAY()&lt;=7,"Cette semaine","")))</f>
        <v/>
      </c>
    </row>
    <row r="79">
      <c r="A79" s="8" t="n"/>
      <c r="C79" s="9">
        <f>IF(B79="","",IFERROR(INDEX(Contacts!$B$2:$B$501,MATCH(B79,Contacts!$A$2:$A$501,0))&amp;" "&amp;INDEX(Contacts!$C$2:$C$501,MATCH(B79,Contacts!$A$2:$A$501,0)),"ID inconnu"))</f>
        <v/>
      </c>
      <c r="F79" s="3" t="n"/>
      <c r="G79" s="8" t="n"/>
      <c r="I79" s="9">
        <f>IF(OR(G79="",H79="Oui"),"",IF(G79&lt;TODAY(),"En retard",IF(G79-TODAY()&lt;=7,"Cette semaine","")))</f>
        <v/>
      </c>
    </row>
    <row r="80">
      <c r="A80" s="8" t="n"/>
      <c r="C80" s="9">
        <f>IF(B80="","",IFERROR(INDEX(Contacts!$B$2:$B$501,MATCH(B80,Contacts!$A$2:$A$501,0))&amp;" "&amp;INDEX(Contacts!$C$2:$C$501,MATCH(B80,Contacts!$A$2:$A$501,0)),"ID inconnu"))</f>
        <v/>
      </c>
      <c r="F80" s="3" t="n"/>
      <c r="G80" s="8" t="n"/>
      <c r="I80" s="9">
        <f>IF(OR(G80="",H80="Oui"),"",IF(G80&lt;TODAY(),"En retard",IF(G80-TODAY()&lt;=7,"Cette semaine","")))</f>
        <v/>
      </c>
    </row>
    <row r="81">
      <c r="A81" s="8" t="n"/>
      <c r="C81" s="9">
        <f>IF(B81="","",IFERROR(INDEX(Contacts!$B$2:$B$501,MATCH(B81,Contacts!$A$2:$A$501,0))&amp;" "&amp;INDEX(Contacts!$C$2:$C$501,MATCH(B81,Contacts!$A$2:$A$501,0)),"ID inconnu"))</f>
        <v/>
      </c>
      <c r="F81" s="3" t="n"/>
      <c r="G81" s="8" t="n"/>
      <c r="I81" s="9">
        <f>IF(OR(G81="",H81="Oui"),"",IF(G81&lt;TODAY(),"En retard",IF(G81-TODAY()&lt;=7,"Cette semaine","")))</f>
        <v/>
      </c>
    </row>
    <row r="82">
      <c r="A82" s="8" t="n"/>
      <c r="C82" s="9">
        <f>IF(B82="","",IFERROR(INDEX(Contacts!$B$2:$B$501,MATCH(B82,Contacts!$A$2:$A$501,0))&amp;" "&amp;INDEX(Contacts!$C$2:$C$501,MATCH(B82,Contacts!$A$2:$A$501,0)),"ID inconnu"))</f>
        <v/>
      </c>
      <c r="F82" s="3" t="n"/>
      <c r="G82" s="8" t="n"/>
      <c r="I82" s="9">
        <f>IF(OR(G82="",H82="Oui"),"",IF(G82&lt;TODAY(),"En retard",IF(G82-TODAY()&lt;=7,"Cette semaine","")))</f>
        <v/>
      </c>
    </row>
    <row r="83">
      <c r="A83" s="8" t="n"/>
      <c r="C83" s="9">
        <f>IF(B83="","",IFERROR(INDEX(Contacts!$B$2:$B$501,MATCH(B83,Contacts!$A$2:$A$501,0))&amp;" "&amp;INDEX(Contacts!$C$2:$C$501,MATCH(B83,Contacts!$A$2:$A$501,0)),"ID inconnu"))</f>
        <v/>
      </c>
      <c r="F83" s="3" t="n"/>
      <c r="G83" s="8" t="n"/>
      <c r="I83" s="9">
        <f>IF(OR(G83="",H83="Oui"),"",IF(G83&lt;TODAY(),"En retard",IF(G83-TODAY()&lt;=7,"Cette semaine","")))</f>
        <v/>
      </c>
    </row>
    <row r="84">
      <c r="A84" s="8" t="n"/>
      <c r="C84" s="9">
        <f>IF(B84="","",IFERROR(INDEX(Contacts!$B$2:$B$501,MATCH(B84,Contacts!$A$2:$A$501,0))&amp;" "&amp;INDEX(Contacts!$C$2:$C$501,MATCH(B84,Contacts!$A$2:$A$501,0)),"ID inconnu"))</f>
        <v/>
      </c>
      <c r="F84" s="3" t="n"/>
      <c r="G84" s="8" t="n"/>
      <c r="I84" s="9">
        <f>IF(OR(G84="",H84="Oui"),"",IF(G84&lt;TODAY(),"En retard",IF(G84-TODAY()&lt;=7,"Cette semaine","")))</f>
        <v/>
      </c>
    </row>
    <row r="85">
      <c r="A85" s="8" t="n"/>
      <c r="C85" s="9">
        <f>IF(B85="","",IFERROR(INDEX(Contacts!$B$2:$B$501,MATCH(B85,Contacts!$A$2:$A$501,0))&amp;" "&amp;INDEX(Contacts!$C$2:$C$501,MATCH(B85,Contacts!$A$2:$A$501,0)),"ID inconnu"))</f>
        <v/>
      </c>
      <c r="F85" s="3" t="n"/>
      <c r="G85" s="8" t="n"/>
      <c r="I85" s="9">
        <f>IF(OR(G85="",H85="Oui"),"",IF(G85&lt;TODAY(),"En retard",IF(G85-TODAY()&lt;=7,"Cette semaine","")))</f>
        <v/>
      </c>
    </row>
    <row r="86">
      <c r="A86" s="8" t="n"/>
      <c r="C86" s="9">
        <f>IF(B86="","",IFERROR(INDEX(Contacts!$B$2:$B$501,MATCH(B86,Contacts!$A$2:$A$501,0))&amp;" "&amp;INDEX(Contacts!$C$2:$C$501,MATCH(B86,Contacts!$A$2:$A$501,0)),"ID inconnu"))</f>
        <v/>
      </c>
      <c r="F86" s="3" t="n"/>
      <c r="G86" s="8" t="n"/>
      <c r="I86" s="9">
        <f>IF(OR(G86="",H86="Oui"),"",IF(G86&lt;TODAY(),"En retard",IF(G86-TODAY()&lt;=7,"Cette semaine","")))</f>
        <v/>
      </c>
    </row>
    <row r="87">
      <c r="A87" s="8" t="n"/>
      <c r="C87" s="9">
        <f>IF(B87="","",IFERROR(INDEX(Contacts!$B$2:$B$501,MATCH(B87,Contacts!$A$2:$A$501,0))&amp;" "&amp;INDEX(Contacts!$C$2:$C$501,MATCH(B87,Contacts!$A$2:$A$501,0)),"ID inconnu"))</f>
        <v/>
      </c>
      <c r="F87" s="3" t="n"/>
      <c r="G87" s="8" t="n"/>
      <c r="I87" s="9">
        <f>IF(OR(G87="",H87="Oui"),"",IF(G87&lt;TODAY(),"En retard",IF(G87-TODAY()&lt;=7,"Cette semaine","")))</f>
        <v/>
      </c>
    </row>
    <row r="88">
      <c r="A88" s="8" t="n"/>
      <c r="C88" s="9">
        <f>IF(B88="","",IFERROR(INDEX(Contacts!$B$2:$B$501,MATCH(B88,Contacts!$A$2:$A$501,0))&amp;" "&amp;INDEX(Contacts!$C$2:$C$501,MATCH(B88,Contacts!$A$2:$A$501,0)),"ID inconnu"))</f>
        <v/>
      </c>
      <c r="F88" s="3" t="n"/>
      <c r="G88" s="8" t="n"/>
      <c r="I88" s="9">
        <f>IF(OR(G88="",H88="Oui"),"",IF(G88&lt;TODAY(),"En retard",IF(G88-TODAY()&lt;=7,"Cette semaine","")))</f>
        <v/>
      </c>
    </row>
    <row r="89">
      <c r="A89" s="8" t="n"/>
      <c r="C89" s="9">
        <f>IF(B89="","",IFERROR(INDEX(Contacts!$B$2:$B$501,MATCH(B89,Contacts!$A$2:$A$501,0))&amp;" "&amp;INDEX(Contacts!$C$2:$C$501,MATCH(B89,Contacts!$A$2:$A$501,0)),"ID inconnu"))</f>
        <v/>
      </c>
      <c r="F89" s="3" t="n"/>
      <c r="G89" s="8" t="n"/>
      <c r="I89" s="9">
        <f>IF(OR(G89="",H89="Oui"),"",IF(G89&lt;TODAY(),"En retard",IF(G89-TODAY()&lt;=7,"Cette semaine","")))</f>
        <v/>
      </c>
    </row>
    <row r="90">
      <c r="A90" s="8" t="n"/>
      <c r="C90" s="9">
        <f>IF(B90="","",IFERROR(INDEX(Contacts!$B$2:$B$501,MATCH(B90,Contacts!$A$2:$A$501,0))&amp;" "&amp;INDEX(Contacts!$C$2:$C$501,MATCH(B90,Contacts!$A$2:$A$501,0)),"ID inconnu"))</f>
        <v/>
      </c>
      <c r="F90" s="3" t="n"/>
      <c r="G90" s="8" t="n"/>
      <c r="I90" s="9">
        <f>IF(OR(G90="",H90="Oui"),"",IF(G90&lt;TODAY(),"En retard",IF(G90-TODAY()&lt;=7,"Cette semaine","")))</f>
        <v/>
      </c>
    </row>
    <row r="91">
      <c r="A91" s="8" t="n"/>
      <c r="C91" s="9">
        <f>IF(B91="","",IFERROR(INDEX(Contacts!$B$2:$B$501,MATCH(B91,Contacts!$A$2:$A$501,0))&amp;" "&amp;INDEX(Contacts!$C$2:$C$501,MATCH(B91,Contacts!$A$2:$A$501,0)),"ID inconnu"))</f>
        <v/>
      </c>
      <c r="F91" s="3" t="n"/>
      <c r="G91" s="8" t="n"/>
      <c r="I91" s="9">
        <f>IF(OR(G91="",H91="Oui"),"",IF(G91&lt;TODAY(),"En retard",IF(G91-TODAY()&lt;=7,"Cette semaine","")))</f>
        <v/>
      </c>
    </row>
    <row r="92">
      <c r="A92" s="8" t="n"/>
      <c r="C92" s="9">
        <f>IF(B92="","",IFERROR(INDEX(Contacts!$B$2:$B$501,MATCH(B92,Contacts!$A$2:$A$501,0))&amp;" "&amp;INDEX(Contacts!$C$2:$C$501,MATCH(B92,Contacts!$A$2:$A$501,0)),"ID inconnu"))</f>
        <v/>
      </c>
      <c r="F92" s="3" t="n"/>
      <c r="G92" s="8" t="n"/>
      <c r="I92" s="9">
        <f>IF(OR(G92="",H92="Oui"),"",IF(G92&lt;TODAY(),"En retard",IF(G92-TODAY()&lt;=7,"Cette semaine","")))</f>
        <v/>
      </c>
    </row>
    <row r="93">
      <c r="A93" s="8" t="n"/>
      <c r="C93" s="9">
        <f>IF(B93="","",IFERROR(INDEX(Contacts!$B$2:$B$501,MATCH(B93,Contacts!$A$2:$A$501,0))&amp;" "&amp;INDEX(Contacts!$C$2:$C$501,MATCH(B93,Contacts!$A$2:$A$501,0)),"ID inconnu"))</f>
        <v/>
      </c>
      <c r="F93" s="3" t="n"/>
      <c r="G93" s="8" t="n"/>
      <c r="I93" s="9">
        <f>IF(OR(G93="",H93="Oui"),"",IF(G93&lt;TODAY(),"En retard",IF(G93-TODAY()&lt;=7,"Cette semaine","")))</f>
        <v/>
      </c>
    </row>
    <row r="94">
      <c r="A94" s="8" t="n"/>
      <c r="C94" s="9">
        <f>IF(B94="","",IFERROR(INDEX(Contacts!$B$2:$B$501,MATCH(B94,Contacts!$A$2:$A$501,0))&amp;" "&amp;INDEX(Contacts!$C$2:$C$501,MATCH(B94,Contacts!$A$2:$A$501,0)),"ID inconnu"))</f>
        <v/>
      </c>
      <c r="F94" s="3" t="n"/>
      <c r="G94" s="8" t="n"/>
      <c r="I94" s="9">
        <f>IF(OR(G94="",H94="Oui"),"",IF(G94&lt;TODAY(),"En retard",IF(G94-TODAY()&lt;=7,"Cette semaine","")))</f>
        <v/>
      </c>
    </row>
    <row r="95">
      <c r="A95" s="8" t="n"/>
      <c r="C95" s="9">
        <f>IF(B95="","",IFERROR(INDEX(Contacts!$B$2:$B$501,MATCH(B95,Contacts!$A$2:$A$501,0))&amp;" "&amp;INDEX(Contacts!$C$2:$C$501,MATCH(B95,Contacts!$A$2:$A$501,0)),"ID inconnu"))</f>
        <v/>
      </c>
      <c r="F95" s="3" t="n"/>
      <c r="G95" s="8" t="n"/>
      <c r="I95" s="9">
        <f>IF(OR(G95="",H95="Oui"),"",IF(G95&lt;TODAY(),"En retard",IF(G95-TODAY()&lt;=7,"Cette semaine","")))</f>
        <v/>
      </c>
    </row>
    <row r="96">
      <c r="A96" s="8" t="n"/>
      <c r="C96" s="9">
        <f>IF(B96="","",IFERROR(INDEX(Contacts!$B$2:$B$501,MATCH(B96,Contacts!$A$2:$A$501,0))&amp;" "&amp;INDEX(Contacts!$C$2:$C$501,MATCH(B96,Contacts!$A$2:$A$501,0)),"ID inconnu"))</f>
        <v/>
      </c>
      <c r="F96" s="3" t="n"/>
      <c r="G96" s="8" t="n"/>
      <c r="I96" s="9">
        <f>IF(OR(G96="",H96="Oui"),"",IF(G96&lt;TODAY(),"En retard",IF(G96-TODAY()&lt;=7,"Cette semaine","")))</f>
        <v/>
      </c>
    </row>
    <row r="97">
      <c r="A97" s="8" t="n"/>
      <c r="C97" s="9">
        <f>IF(B97="","",IFERROR(INDEX(Contacts!$B$2:$B$501,MATCH(B97,Contacts!$A$2:$A$501,0))&amp;" "&amp;INDEX(Contacts!$C$2:$C$501,MATCH(B97,Contacts!$A$2:$A$501,0)),"ID inconnu"))</f>
        <v/>
      </c>
      <c r="F97" s="3" t="n"/>
      <c r="G97" s="8" t="n"/>
      <c r="I97" s="9">
        <f>IF(OR(G97="",H97="Oui"),"",IF(G97&lt;TODAY(),"En retard",IF(G97-TODAY()&lt;=7,"Cette semaine","")))</f>
        <v/>
      </c>
    </row>
    <row r="98">
      <c r="A98" s="8" t="n"/>
      <c r="C98" s="9">
        <f>IF(B98="","",IFERROR(INDEX(Contacts!$B$2:$B$501,MATCH(B98,Contacts!$A$2:$A$501,0))&amp;" "&amp;INDEX(Contacts!$C$2:$C$501,MATCH(B98,Contacts!$A$2:$A$501,0)),"ID inconnu"))</f>
        <v/>
      </c>
      <c r="F98" s="3" t="n"/>
      <c r="G98" s="8" t="n"/>
      <c r="I98" s="9">
        <f>IF(OR(G98="",H98="Oui"),"",IF(G98&lt;TODAY(),"En retard",IF(G98-TODAY()&lt;=7,"Cette semaine","")))</f>
        <v/>
      </c>
    </row>
    <row r="99">
      <c r="A99" s="8" t="n"/>
      <c r="C99" s="9">
        <f>IF(B99="","",IFERROR(INDEX(Contacts!$B$2:$B$501,MATCH(B99,Contacts!$A$2:$A$501,0))&amp;" "&amp;INDEX(Contacts!$C$2:$C$501,MATCH(B99,Contacts!$A$2:$A$501,0)),"ID inconnu"))</f>
        <v/>
      </c>
      <c r="F99" s="3" t="n"/>
      <c r="G99" s="8" t="n"/>
      <c r="I99" s="9">
        <f>IF(OR(G99="",H99="Oui"),"",IF(G99&lt;TODAY(),"En retard",IF(G99-TODAY()&lt;=7,"Cette semaine","")))</f>
        <v/>
      </c>
    </row>
    <row r="100">
      <c r="A100" s="8" t="n"/>
      <c r="C100" s="9">
        <f>IF(B100="","",IFERROR(INDEX(Contacts!$B$2:$B$501,MATCH(B100,Contacts!$A$2:$A$501,0))&amp;" "&amp;INDEX(Contacts!$C$2:$C$501,MATCH(B100,Contacts!$A$2:$A$501,0)),"ID inconnu"))</f>
        <v/>
      </c>
      <c r="F100" s="3" t="n"/>
      <c r="G100" s="8" t="n"/>
      <c r="I100" s="9">
        <f>IF(OR(G100="",H100="Oui"),"",IF(G100&lt;TODAY(),"En retard",IF(G100-TODAY()&lt;=7,"Cette semaine","")))</f>
        <v/>
      </c>
    </row>
    <row r="101">
      <c r="A101" s="8" t="n"/>
      <c r="C101" s="9">
        <f>IF(B101="","",IFERROR(INDEX(Contacts!$B$2:$B$501,MATCH(B101,Contacts!$A$2:$A$501,0))&amp;" "&amp;INDEX(Contacts!$C$2:$C$501,MATCH(B101,Contacts!$A$2:$A$501,0)),"ID inconnu"))</f>
        <v/>
      </c>
      <c r="F101" s="3" t="n"/>
      <c r="G101" s="8" t="n"/>
      <c r="I101" s="9">
        <f>IF(OR(G101="",H101="Oui"),"",IF(G101&lt;TODAY(),"En retard",IF(G101-TODAY()&lt;=7,"Cette semaine","")))</f>
        <v/>
      </c>
    </row>
    <row r="102">
      <c r="A102" s="8" t="n"/>
      <c r="C102" s="9">
        <f>IF(B102="","",IFERROR(INDEX(Contacts!$B$2:$B$501,MATCH(B102,Contacts!$A$2:$A$501,0))&amp;" "&amp;INDEX(Contacts!$C$2:$C$501,MATCH(B102,Contacts!$A$2:$A$501,0)),"ID inconnu"))</f>
        <v/>
      </c>
      <c r="F102" s="3" t="n"/>
      <c r="G102" s="8" t="n"/>
      <c r="I102" s="9">
        <f>IF(OR(G102="",H102="Oui"),"",IF(G102&lt;TODAY(),"En retard",IF(G102-TODAY()&lt;=7,"Cette semaine","")))</f>
        <v/>
      </c>
    </row>
    <row r="103">
      <c r="A103" s="8" t="n"/>
      <c r="C103" s="9">
        <f>IF(B103="","",IFERROR(INDEX(Contacts!$B$2:$B$501,MATCH(B103,Contacts!$A$2:$A$501,0))&amp;" "&amp;INDEX(Contacts!$C$2:$C$501,MATCH(B103,Contacts!$A$2:$A$501,0)),"ID inconnu"))</f>
        <v/>
      </c>
      <c r="F103" s="3" t="n"/>
      <c r="G103" s="8" t="n"/>
      <c r="I103" s="9">
        <f>IF(OR(G103="",H103="Oui"),"",IF(G103&lt;TODAY(),"En retard",IF(G103-TODAY()&lt;=7,"Cette semaine","")))</f>
        <v/>
      </c>
    </row>
    <row r="104">
      <c r="A104" s="8" t="n"/>
      <c r="C104" s="9">
        <f>IF(B104="","",IFERROR(INDEX(Contacts!$B$2:$B$501,MATCH(B104,Contacts!$A$2:$A$501,0))&amp;" "&amp;INDEX(Contacts!$C$2:$C$501,MATCH(B104,Contacts!$A$2:$A$501,0)),"ID inconnu"))</f>
        <v/>
      </c>
      <c r="F104" s="3" t="n"/>
      <c r="G104" s="8" t="n"/>
      <c r="I104" s="9">
        <f>IF(OR(G104="",H104="Oui"),"",IF(G104&lt;TODAY(),"En retard",IF(G104-TODAY()&lt;=7,"Cette semaine","")))</f>
        <v/>
      </c>
    </row>
    <row r="105">
      <c r="A105" s="8" t="n"/>
      <c r="C105" s="9">
        <f>IF(B105="","",IFERROR(INDEX(Contacts!$B$2:$B$501,MATCH(B105,Contacts!$A$2:$A$501,0))&amp;" "&amp;INDEX(Contacts!$C$2:$C$501,MATCH(B105,Contacts!$A$2:$A$501,0)),"ID inconnu"))</f>
        <v/>
      </c>
      <c r="F105" s="3" t="n"/>
      <c r="G105" s="8" t="n"/>
      <c r="I105" s="9">
        <f>IF(OR(G105="",H105="Oui"),"",IF(G105&lt;TODAY(),"En retard",IF(G105-TODAY()&lt;=7,"Cette semaine","")))</f>
        <v/>
      </c>
    </row>
    <row r="106">
      <c r="A106" s="8" t="n"/>
      <c r="C106" s="9">
        <f>IF(B106="","",IFERROR(INDEX(Contacts!$B$2:$B$501,MATCH(B106,Contacts!$A$2:$A$501,0))&amp;" "&amp;INDEX(Contacts!$C$2:$C$501,MATCH(B106,Contacts!$A$2:$A$501,0)),"ID inconnu"))</f>
        <v/>
      </c>
      <c r="F106" s="3" t="n"/>
      <c r="G106" s="8" t="n"/>
      <c r="I106" s="9">
        <f>IF(OR(G106="",H106="Oui"),"",IF(G106&lt;TODAY(),"En retard",IF(G106-TODAY()&lt;=7,"Cette semaine","")))</f>
        <v/>
      </c>
    </row>
    <row r="107">
      <c r="A107" s="8" t="n"/>
      <c r="C107" s="9">
        <f>IF(B107="","",IFERROR(INDEX(Contacts!$B$2:$B$501,MATCH(B107,Contacts!$A$2:$A$501,0))&amp;" "&amp;INDEX(Contacts!$C$2:$C$501,MATCH(B107,Contacts!$A$2:$A$501,0)),"ID inconnu"))</f>
        <v/>
      </c>
      <c r="F107" s="3" t="n"/>
      <c r="G107" s="8" t="n"/>
      <c r="I107" s="9">
        <f>IF(OR(G107="",H107="Oui"),"",IF(G107&lt;TODAY(),"En retard",IF(G107-TODAY()&lt;=7,"Cette semaine","")))</f>
        <v/>
      </c>
    </row>
    <row r="108">
      <c r="A108" s="8" t="n"/>
      <c r="C108" s="9">
        <f>IF(B108="","",IFERROR(INDEX(Contacts!$B$2:$B$501,MATCH(B108,Contacts!$A$2:$A$501,0))&amp;" "&amp;INDEX(Contacts!$C$2:$C$501,MATCH(B108,Contacts!$A$2:$A$501,0)),"ID inconnu"))</f>
        <v/>
      </c>
      <c r="F108" s="3" t="n"/>
      <c r="G108" s="8" t="n"/>
      <c r="I108" s="9">
        <f>IF(OR(G108="",H108="Oui"),"",IF(G108&lt;TODAY(),"En retard",IF(G108-TODAY()&lt;=7,"Cette semaine","")))</f>
        <v/>
      </c>
    </row>
    <row r="109">
      <c r="A109" s="8" t="n"/>
      <c r="C109" s="9">
        <f>IF(B109="","",IFERROR(INDEX(Contacts!$B$2:$B$501,MATCH(B109,Contacts!$A$2:$A$501,0))&amp;" "&amp;INDEX(Contacts!$C$2:$C$501,MATCH(B109,Contacts!$A$2:$A$501,0)),"ID inconnu"))</f>
        <v/>
      </c>
      <c r="F109" s="3" t="n"/>
      <c r="G109" s="8" t="n"/>
      <c r="I109" s="9">
        <f>IF(OR(G109="",H109="Oui"),"",IF(G109&lt;TODAY(),"En retard",IF(G109-TODAY()&lt;=7,"Cette semaine","")))</f>
        <v/>
      </c>
    </row>
    <row r="110">
      <c r="A110" s="8" t="n"/>
      <c r="C110" s="9">
        <f>IF(B110="","",IFERROR(INDEX(Contacts!$B$2:$B$501,MATCH(B110,Contacts!$A$2:$A$501,0))&amp;" "&amp;INDEX(Contacts!$C$2:$C$501,MATCH(B110,Contacts!$A$2:$A$501,0)),"ID inconnu"))</f>
        <v/>
      </c>
      <c r="F110" s="3" t="n"/>
      <c r="G110" s="8" t="n"/>
      <c r="I110" s="9">
        <f>IF(OR(G110="",H110="Oui"),"",IF(G110&lt;TODAY(),"En retard",IF(G110-TODAY()&lt;=7,"Cette semaine","")))</f>
        <v/>
      </c>
    </row>
    <row r="111">
      <c r="A111" s="8" t="n"/>
      <c r="C111" s="9">
        <f>IF(B111="","",IFERROR(INDEX(Contacts!$B$2:$B$501,MATCH(B111,Contacts!$A$2:$A$501,0))&amp;" "&amp;INDEX(Contacts!$C$2:$C$501,MATCH(B111,Contacts!$A$2:$A$501,0)),"ID inconnu"))</f>
        <v/>
      </c>
      <c r="F111" s="3" t="n"/>
      <c r="G111" s="8" t="n"/>
      <c r="I111" s="9">
        <f>IF(OR(G111="",H111="Oui"),"",IF(G111&lt;TODAY(),"En retard",IF(G111-TODAY()&lt;=7,"Cette semaine","")))</f>
        <v/>
      </c>
    </row>
    <row r="112">
      <c r="A112" s="8" t="n"/>
      <c r="C112" s="9">
        <f>IF(B112="","",IFERROR(INDEX(Contacts!$B$2:$B$501,MATCH(B112,Contacts!$A$2:$A$501,0))&amp;" "&amp;INDEX(Contacts!$C$2:$C$501,MATCH(B112,Contacts!$A$2:$A$501,0)),"ID inconnu"))</f>
        <v/>
      </c>
      <c r="F112" s="3" t="n"/>
      <c r="G112" s="8" t="n"/>
      <c r="I112" s="9">
        <f>IF(OR(G112="",H112="Oui"),"",IF(G112&lt;TODAY(),"En retard",IF(G112-TODAY()&lt;=7,"Cette semaine","")))</f>
        <v/>
      </c>
    </row>
    <row r="113">
      <c r="A113" s="8" t="n"/>
      <c r="C113" s="9">
        <f>IF(B113="","",IFERROR(INDEX(Contacts!$B$2:$B$501,MATCH(B113,Contacts!$A$2:$A$501,0))&amp;" "&amp;INDEX(Contacts!$C$2:$C$501,MATCH(B113,Contacts!$A$2:$A$501,0)),"ID inconnu"))</f>
        <v/>
      </c>
      <c r="F113" s="3" t="n"/>
      <c r="G113" s="8" t="n"/>
      <c r="I113" s="9">
        <f>IF(OR(G113="",H113="Oui"),"",IF(G113&lt;TODAY(),"En retard",IF(G113-TODAY()&lt;=7,"Cette semaine","")))</f>
        <v/>
      </c>
    </row>
    <row r="114">
      <c r="A114" s="8" t="n"/>
      <c r="C114" s="9">
        <f>IF(B114="","",IFERROR(INDEX(Contacts!$B$2:$B$501,MATCH(B114,Contacts!$A$2:$A$501,0))&amp;" "&amp;INDEX(Contacts!$C$2:$C$501,MATCH(B114,Contacts!$A$2:$A$501,0)),"ID inconnu"))</f>
        <v/>
      </c>
      <c r="F114" s="3" t="n"/>
      <c r="G114" s="8" t="n"/>
      <c r="I114" s="9">
        <f>IF(OR(G114="",H114="Oui"),"",IF(G114&lt;TODAY(),"En retard",IF(G114-TODAY()&lt;=7,"Cette semaine","")))</f>
        <v/>
      </c>
    </row>
    <row r="115">
      <c r="A115" s="8" t="n"/>
      <c r="C115" s="9">
        <f>IF(B115="","",IFERROR(INDEX(Contacts!$B$2:$B$501,MATCH(B115,Contacts!$A$2:$A$501,0))&amp;" "&amp;INDEX(Contacts!$C$2:$C$501,MATCH(B115,Contacts!$A$2:$A$501,0)),"ID inconnu"))</f>
        <v/>
      </c>
      <c r="F115" s="3" t="n"/>
      <c r="G115" s="8" t="n"/>
      <c r="I115" s="9">
        <f>IF(OR(G115="",H115="Oui"),"",IF(G115&lt;TODAY(),"En retard",IF(G115-TODAY()&lt;=7,"Cette semaine","")))</f>
        <v/>
      </c>
    </row>
    <row r="116">
      <c r="A116" s="8" t="n"/>
      <c r="C116" s="9">
        <f>IF(B116="","",IFERROR(INDEX(Contacts!$B$2:$B$501,MATCH(B116,Contacts!$A$2:$A$501,0))&amp;" "&amp;INDEX(Contacts!$C$2:$C$501,MATCH(B116,Contacts!$A$2:$A$501,0)),"ID inconnu"))</f>
        <v/>
      </c>
      <c r="F116" s="3" t="n"/>
      <c r="G116" s="8" t="n"/>
      <c r="I116" s="9">
        <f>IF(OR(G116="",H116="Oui"),"",IF(G116&lt;TODAY(),"En retard",IF(G116-TODAY()&lt;=7,"Cette semaine","")))</f>
        <v/>
      </c>
    </row>
    <row r="117">
      <c r="A117" s="8" t="n"/>
      <c r="C117" s="9">
        <f>IF(B117="","",IFERROR(INDEX(Contacts!$B$2:$B$501,MATCH(B117,Contacts!$A$2:$A$501,0))&amp;" "&amp;INDEX(Contacts!$C$2:$C$501,MATCH(B117,Contacts!$A$2:$A$501,0)),"ID inconnu"))</f>
        <v/>
      </c>
      <c r="F117" s="3" t="n"/>
      <c r="G117" s="8" t="n"/>
      <c r="I117" s="9">
        <f>IF(OR(G117="",H117="Oui"),"",IF(G117&lt;TODAY(),"En retard",IF(G117-TODAY()&lt;=7,"Cette semaine","")))</f>
        <v/>
      </c>
    </row>
    <row r="118">
      <c r="A118" s="8" t="n"/>
      <c r="C118" s="9">
        <f>IF(B118="","",IFERROR(INDEX(Contacts!$B$2:$B$501,MATCH(B118,Contacts!$A$2:$A$501,0))&amp;" "&amp;INDEX(Contacts!$C$2:$C$501,MATCH(B118,Contacts!$A$2:$A$501,0)),"ID inconnu"))</f>
        <v/>
      </c>
      <c r="F118" s="3" t="n"/>
      <c r="G118" s="8" t="n"/>
      <c r="I118" s="9">
        <f>IF(OR(G118="",H118="Oui"),"",IF(G118&lt;TODAY(),"En retard",IF(G118-TODAY()&lt;=7,"Cette semaine","")))</f>
        <v/>
      </c>
    </row>
    <row r="119">
      <c r="A119" s="8" t="n"/>
      <c r="C119" s="9">
        <f>IF(B119="","",IFERROR(INDEX(Contacts!$B$2:$B$501,MATCH(B119,Contacts!$A$2:$A$501,0))&amp;" "&amp;INDEX(Contacts!$C$2:$C$501,MATCH(B119,Contacts!$A$2:$A$501,0)),"ID inconnu"))</f>
        <v/>
      </c>
      <c r="F119" s="3" t="n"/>
      <c r="G119" s="8" t="n"/>
      <c r="I119" s="9">
        <f>IF(OR(G119="",H119="Oui"),"",IF(G119&lt;TODAY(),"En retard",IF(G119-TODAY()&lt;=7,"Cette semaine","")))</f>
        <v/>
      </c>
    </row>
    <row r="120">
      <c r="A120" s="8" t="n"/>
      <c r="C120" s="9">
        <f>IF(B120="","",IFERROR(INDEX(Contacts!$B$2:$B$501,MATCH(B120,Contacts!$A$2:$A$501,0))&amp;" "&amp;INDEX(Contacts!$C$2:$C$501,MATCH(B120,Contacts!$A$2:$A$501,0)),"ID inconnu"))</f>
        <v/>
      </c>
      <c r="F120" s="3" t="n"/>
      <c r="G120" s="8" t="n"/>
      <c r="I120" s="9">
        <f>IF(OR(G120="",H120="Oui"),"",IF(G120&lt;TODAY(),"En retard",IF(G120-TODAY()&lt;=7,"Cette semaine","")))</f>
        <v/>
      </c>
    </row>
    <row r="121">
      <c r="A121" s="8" t="n"/>
      <c r="C121" s="9">
        <f>IF(B121="","",IFERROR(INDEX(Contacts!$B$2:$B$501,MATCH(B121,Contacts!$A$2:$A$501,0))&amp;" "&amp;INDEX(Contacts!$C$2:$C$501,MATCH(B121,Contacts!$A$2:$A$501,0)),"ID inconnu"))</f>
        <v/>
      </c>
      <c r="F121" s="3" t="n"/>
      <c r="G121" s="8" t="n"/>
      <c r="I121" s="9">
        <f>IF(OR(G121="",H121="Oui"),"",IF(G121&lt;TODAY(),"En retard",IF(G121-TODAY()&lt;=7,"Cette semaine","")))</f>
        <v/>
      </c>
    </row>
    <row r="122">
      <c r="A122" s="8" t="n"/>
      <c r="C122" s="9">
        <f>IF(B122="","",IFERROR(INDEX(Contacts!$B$2:$B$501,MATCH(B122,Contacts!$A$2:$A$501,0))&amp;" "&amp;INDEX(Contacts!$C$2:$C$501,MATCH(B122,Contacts!$A$2:$A$501,0)),"ID inconnu"))</f>
        <v/>
      </c>
      <c r="F122" s="3" t="n"/>
      <c r="G122" s="8" t="n"/>
      <c r="I122" s="9">
        <f>IF(OR(G122="",H122="Oui"),"",IF(G122&lt;TODAY(),"En retard",IF(G122-TODAY()&lt;=7,"Cette semaine","")))</f>
        <v/>
      </c>
    </row>
    <row r="123">
      <c r="A123" s="8" t="n"/>
      <c r="C123" s="9">
        <f>IF(B123="","",IFERROR(INDEX(Contacts!$B$2:$B$501,MATCH(B123,Contacts!$A$2:$A$501,0))&amp;" "&amp;INDEX(Contacts!$C$2:$C$501,MATCH(B123,Contacts!$A$2:$A$501,0)),"ID inconnu"))</f>
        <v/>
      </c>
      <c r="F123" s="3" t="n"/>
      <c r="G123" s="8" t="n"/>
      <c r="I123" s="9">
        <f>IF(OR(G123="",H123="Oui"),"",IF(G123&lt;TODAY(),"En retard",IF(G123-TODAY()&lt;=7,"Cette semaine","")))</f>
        <v/>
      </c>
    </row>
    <row r="124">
      <c r="A124" s="8" t="n"/>
      <c r="C124" s="9">
        <f>IF(B124="","",IFERROR(INDEX(Contacts!$B$2:$B$501,MATCH(B124,Contacts!$A$2:$A$501,0))&amp;" "&amp;INDEX(Contacts!$C$2:$C$501,MATCH(B124,Contacts!$A$2:$A$501,0)),"ID inconnu"))</f>
        <v/>
      </c>
      <c r="F124" s="3" t="n"/>
      <c r="G124" s="8" t="n"/>
      <c r="I124" s="9">
        <f>IF(OR(G124="",H124="Oui"),"",IF(G124&lt;TODAY(),"En retard",IF(G124-TODAY()&lt;=7,"Cette semaine","")))</f>
        <v/>
      </c>
    </row>
    <row r="125">
      <c r="A125" s="8" t="n"/>
      <c r="C125" s="9">
        <f>IF(B125="","",IFERROR(INDEX(Contacts!$B$2:$B$501,MATCH(B125,Contacts!$A$2:$A$501,0))&amp;" "&amp;INDEX(Contacts!$C$2:$C$501,MATCH(B125,Contacts!$A$2:$A$501,0)),"ID inconnu"))</f>
        <v/>
      </c>
      <c r="F125" s="3" t="n"/>
      <c r="G125" s="8" t="n"/>
      <c r="I125" s="9">
        <f>IF(OR(G125="",H125="Oui"),"",IF(G125&lt;TODAY(),"En retard",IF(G125-TODAY()&lt;=7,"Cette semaine","")))</f>
        <v/>
      </c>
    </row>
    <row r="126">
      <c r="A126" s="8" t="n"/>
      <c r="C126" s="9">
        <f>IF(B126="","",IFERROR(INDEX(Contacts!$B$2:$B$501,MATCH(B126,Contacts!$A$2:$A$501,0))&amp;" "&amp;INDEX(Contacts!$C$2:$C$501,MATCH(B126,Contacts!$A$2:$A$501,0)),"ID inconnu"))</f>
        <v/>
      </c>
      <c r="F126" s="3" t="n"/>
      <c r="G126" s="8" t="n"/>
      <c r="I126" s="9">
        <f>IF(OR(G126="",H126="Oui"),"",IF(G126&lt;TODAY(),"En retard",IF(G126-TODAY()&lt;=7,"Cette semaine","")))</f>
        <v/>
      </c>
    </row>
    <row r="127">
      <c r="A127" s="8" t="n"/>
      <c r="C127" s="9">
        <f>IF(B127="","",IFERROR(INDEX(Contacts!$B$2:$B$501,MATCH(B127,Contacts!$A$2:$A$501,0))&amp;" "&amp;INDEX(Contacts!$C$2:$C$501,MATCH(B127,Contacts!$A$2:$A$501,0)),"ID inconnu"))</f>
        <v/>
      </c>
      <c r="F127" s="3" t="n"/>
      <c r="G127" s="8" t="n"/>
      <c r="I127" s="9">
        <f>IF(OR(G127="",H127="Oui"),"",IF(G127&lt;TODAY(),"En retard",IF(G127-TODAY()&lt;=7,"Cette semaine","")))</f>
        <v/>
      </c>
    </row>
    <row r="128">
      <c r="A128" s="8" t="n"/>
      <c r="C128" s="9">
        <f>IF(B128="","",IFERROR(INDEX(Contacts!$B$2:$B$501,MATCH(B128,Contacts!$A$2:$A$501,0))&amp;" "&amp;INDEX(Contacts!$C$2:$C$501,MATCH(B128,Contacts!$A$2:$A$501,0)),"ID inconnu"))</f>
        <v/>
      </c>
      <c r="F128" s="3" t="n"/>
      <c r="G128" s="8" t="n"/>
      <c r="I128" s="9">
        <f>IF(OR(G128="",H128="Oui"),"",IF(G128&lt;TODAY(),"En retard",IF(G128-TODAY()&lt;=7,"Cette semaine","")))</f>
        <v/>
      </c>
    </row>
    <row r="129">
      <c r="A129" s="8" t="n"/>
      <c r="C129" s="9">
        <f>IF(B129="","",IFERROR(INDEX(Contacts!$B$2:$B$501,MATCH(B129,Contacts!$A$2:$A$501,0))&amp;" "&amp;INDEX(Contacts!$C$2:$C$501,MATCH(B129,Contacts!$A$2:$A$501,0)),"ID inconnu"))</f>
        <v/>
      </c>
      <c r="F129" s="3" t="n"/>
      <c r="G129" s="8" t="n"/>
      <c r="I129" s="9">
        <f>IF(OR(G129="",H129="Oui"),"",IF(G129&lt;TODAY(),"En retard",IF(G129-TODAY()&lt;=7,"Cette semaine","")))</f>
        <v/>
      </c>
    </row>
    <row r="130">
      <c r="A130" s="8" t="n"/>
      <c r="C130" s="9">
        <f>IF(B130="","",IFERROR(INDEX(Contacts!$B$2:$B$501,MATCH(B130,Contacts!$A$2:$A$501,0))&amp;" "&amp;INDEX(Contacts!$C$2:$C$501,MATCH(B130,Contacts!$A$2:$A$501,0)),"ID inconnu"))</f>
        <v/>
      </c>
      <c r="F130" s="3" t="n"/>
      <c r="G130" s="8" t="n"/>
      <c r="I130" s="9">
        <f>IF(OR(G130="",H130="Oui"),"",IF(G130&lt;TODAY(),"En retard",IF(G130-TODAY()&lt;=7,"Cette semaine","")))</f>
        <v/>
      </c>
    </row>
    <row r="131">
      <c r="A131" s="8" t="n"/>
      <c r="C131" s="9">
        <f>IF(B131="","",IFERROR(INDEX(Contacts!$B$2:$B$501,MATCH(B131,Contacts!$A$2:$A$501,0))&amp;" "&amp;INDEX(Contacts!$C$2:$C$501,MATCH(B131,Contacts!$A$2:$A$501,0)),"ID inconnu"))</f>
        <v/>
      </c>
      <c r="F131" s="3" t="n"/>
      <c r="G131" s="8" t="n"/>
      <c r="I131" s="9">
        <f>IF(OR(G131="",H131="Oui"),"",IF(G131&lt;TODAY(),"En retard",IF(G131-TODAY()&lt;=7,"Cette semaine","")))</f>
        <v/>
      </c>
    </row>
    <row r="132">
      <c r="A132" s="8" t="n"/>
      <c r="C132" s="9">
        <f>IF(B132="","",IFERROR(INDEX(Contacts!$B$2:$B$501,MATCH(B132,Contacts!$A$2:$A$501,0))&amp;" "&amp;INDEX(Contacts!$C$2:$C$501,MATCH(B132,Contacts!$A$2:$A$501,0)),"ID inconnu"))</f>
        <v/>
      </c>
      <c r="F132" s="3" t="n"/>
      <c r="G132" s="8" t="n"/>
      <c r="I132" s="9">
        <f>IF(OR(G132="",H132="Oui"),"",IF(G132&lt;TODAY(),"En retard",IF(G132-TODAY()&lt;=7,"Cette semaine","")))</f>
        <v/>
      </c>
    </row>
    <row r="133">
      <c r="A133" s="8" t="n"/>
      <c r="C133" s="9">
        <f>IF(B133="","",IFERROR(INDEX(Contacts!$B$2:$B$501,MATCH(B133,Contacts!$A$2:$A$501,0))&amp;" "&amp;INDEX(Contacts!$C$2:$C$501,MATCH(B133,Contacts!$A$2:$A$501,0)),"ID inconnu"))</f>
        <v/>
      </c>
      <c r="F133" s="3" t="n"/>
      <c r="G133" s="8" t="n"/>
      <c r="I133" s="9">
        <f>IF(OR(G133="",H133="Oui"),"",IF(G133&lt;TODAY(),"En retard",IF(G133-TODAY()&lt;=7,"Cette semaine","")))</f>
        <v/>
      </c>
    </row>
    <row r="134">
      <c r="A134" s="8" t="n"/>
      <c r="C134" s="9">
        <f>IF(B134="","",IFERROR(INDEX(Contacts!$B$2:$B$501,MATCH(B134,Contacts!$A$2:$A$501,0))&amp;" "&amp;INDEX(Contacts!$C$2:$C$501,MATCH(B134,Contacts!$A$2:$A$501,0)),"ID inconnu"))</f>
        <v/>
      </c>
      <c r="F134" s="3" t="n"/>
      <c r="G134" s="8" t="n"/>
      <c r="I134" s="9">
        <f>IF(OR(G134="",H134="Oui"),"",IF(G134&lt;TODAY(),"En retard",IF(G134-TODAY()&lt;=7,"Cette semaine","")))</f>
        <v/>
      </c>
    </row>
    <row r="135">
      <c r="A135" s="8" t="n"/>
      <c r="C135" s="9">
        <f>IF(B135="","",IFERROR(INDEX(Contacts!$B$2:$B$501,MATCH(B135,Contacts!$A$2:$A$501,0))&amp;" "&amp;INDEX(Contacts!$C$2:$C$501,MATCH(B135,Contacts!$A$2:$A$501,0)),"ID inconnu"))</f>
        <v/>
      </c>
      <c r="F135" s="3" t="n"/>
      <c r="G135" s="8" t="n"/>
      <c r="I135" s="9">
        <f>IF(OR(G135="",H135="Oui"),"",IF(G135&lt;TODAY(),"En retard",IF(G135-TODAY()&lt;=7,"Cette semaine","")))</f>
        <v/>
      </c>
    </row>
    <row r="136">
      <c r="A136" s="8" t="n"/>
      <c r="C136" s="9">
        <f>IF(B136="","",IFERROR(INDEX(Contacts!$B$2:$B$501,MATCH(B136,Contacts!$A$2:$A$501,0))&amp;" "&amp;INDEX(Contacts!$C$2:$C$501,MATCH(B136,Contacts!$A$2:$A$501,0)),"ID inconnu"))</f>
        <v/>
      </c>
      <c r="F136" s="3" t="n"/>
      <c r="G136" s="8" t="n"/>
      <c r="I136" s="9">
        <f>IF(OR(G136="",H136="Oui"),"",IF(G136&lt;TODAY(),"En retard",IF(G136-TODAY()&lt;=7,"Cette semaine","")))</f>
        <v/>
      </c>
    </row>
    <row r="137">
      <c r="A137" s="8" t="n"/>
      <c r="C137" s="9">
        <f>IF(B137="","",IFERROR(INDEX(Contacts!$B$2:$B$501,MATCH(B137,Contacts!$A$2:$A$501,0))&amp;" "&amp;INDEX(Contacts!$C$2:$C$501,MATCH(B137,Contacts!$A$2:$A$501,0)),"ID inconnu"))</f>
        <v/>
      </c>
      <c r="F137" s="3" t="n"/>
      <c r="G137" s="8" t="n"/>
      <c r="I137" s="9">
        <f>IF(OR(G137="",H137="Oui"),"",IF(G137&lt;TODAY(),"En retard",IF(G137-TODAY()&lt;=7,"Cette semaine","")))</f>
        <v/>
      </c>
    </row>
    <row r="138">
      <c r="A138" s="8" t="n"/>
      <c r="C138" s="9">
        <f>IF(B138="","",IFERROR(INDEX(Contacts!$B$2:$B$501,MATCH(B138,Contacts!$A$2:$A$501,0))&amp;" "&amp;INDEX(Contacts!$C$2:$C$501,MATCH(B138,Contacts!$A$2:$A$501,0)),"ID inconnu"))</f>
        <v/>
      </c>
      <c r="F138" s="3" t="n"/>
      <c r="G138" s="8" t="n"/>
      <c r="I138" s="9">
        <f>IF(OR(G138="",H138="Oui"),"",IF(G138&lt;TODAY(),"En retard",IF(G138-TODAY()&lt;=7,"Cette semaine","")))</f>
        <v/>
      </c>
    </row>
    <row r="139">
      <c r="A139" s="8" t="n"/>
      <c r="C139" s="9">
        <f>IF(B139="","",IFERROR(INDEX(Contacts!$B$2:$B$501,MATCH(B139,Contacts!$A$2:$A$501,0))&amp;" "&amp;INDEX(Contacts!$C$2:$C$501,MATCH(B139,Contacts!$A$2:$A$501,0)),"ID inconnu"))</f>
        <v/>
      </c>
      <c r="F139" s="3" t="n"/>
      <c r="G139" s="8" t="n"/>
      <c r="I139" s="9">
        <f>IF(OR(G139="",H139="Oui"),"",IF(G139&lt;TODAY(),"En retard",IF(G139-TODAY()&lt;=7,"Cette semaine","")))</f>
        <v/>
      </c>
    </row>
    <row r="140">
      <c r="A140" s="8" t="n"/>
      <c r="C140" s="9">
        <f>IF(B140="","",IFERROR(INDEX(Contacts!$B$2:$B$501,MATCH(B140,Contacts!$A$2:$A$501,0))&amp;" "&amp;INDEX(Contacts!$C$2:$C$501,MATCH(B140,Contacts!$A$2:$A$501,0)),"ID inconnu"))</f>
        <v/>
      </c>
      <c r="F140" s="3" t="n"/>
      <c r="G140" s="8" t="n"/>
      <c r="I140" s="9">
        <f>IF(OR(G140="",H140="Oui"),"",IF(G140&lt;TODAY(),"En retard",IF(G140-TODAY()&lt;=7,"Cette semaine","")))</f>
        <v/>
      </c>
    </row>
    <row r="141">
      <c r="A141" s="8" t="n"/>
      <c r="C141" s="9">
        <f>IF(B141="","",IFERROR(INDEX(Contacts!$B$2:$B$501,MATCH(B141,Contacts!$A$2:$A$501,0))&amp;" "&amp;INDEX(Contacts!$C$2:$C$501,MATCH(B141,Contacts!$A$2:$A$501,0)),"ID inconnu"))</f>
        <v/>
      </c>
      <c r="F141" s="3" t="n"/>
      <c r="G141" s="8" t="n"/>
      <c r="I141" s="9">
        <f>IF(OR(G141="",H141="Oui"),"",IF(G141&lt;TODAY(),"En retard",IF(G141-TODAY()&lt;=7,"Cette semaine","")))</f>
        <v/>
      </c>
    </row>
    <row r="142">
      <c r="A142" s="8" t="n"/>
      <c r="C142" s="9">
        <f>IF(B142="","",IFERROR(INDEX(Contacts!$B$2:$B$501,MATCH(B142,Contacts!$A$2:$A$501,0))&amp;" "&amp;INDEX(Contacts!$C$2:$C$501,MATCH(B142,Contacts!$A$2:$A$501,0)),"ID inconnu"))</f>
        <v/>
      </c>
      <c r="F142" s="3" t="n"/>
      <c r="G142" s="8" t="n"/>
      <c r="I142" s="9">
        <f>IF(OR(G142="",H142="Oui"),"",IF(G142&lt;TODAY(),"En retard",IF(G142-TODAY()&lt;=7,"Cette semaine","")))</f>
        <v/>
      </c>
    </row>
    <row r="143">
      <c r="A143" s="8" t="n"/>
      <c r="C143" s="9">
        <f>IF(B143="","",IFERROR(INDEX(Contacts!$B$2:$B$501,MATCH(B143,Contacts!$A$2:$A$501,0))&amp;" "&amp;INDEX(Contacts!$C$2:$C$501,MATCH(B143,Contacts!$A$2:$A$501,0)),"ID inconnu"))</f>
        <v/>
      </c>
      <c r="F143" s="3" t="n"/>
      <c r="G143" s="8" t="n"/>
      <c r="I143" s="9">
        <f>IF(OR(G143="",H143="Oui"),"",IF(G143&lt;TODAY(),"En retard",IF(G143-TODAY()&lt;=7,"Cette semaine","")))</f>
        <v/>
      </c>
    </row>
    <row r="144">
      <c r="A144" s="8" t="n"/>
      <c r="C144" s="9">
        <f>IF(B144="","",IFERROR(INDEX(Contacts!$B$2:$B$501,MATCH(B144,Contacts!$A$2:$A$501,0))&amp;" "&amp;INDEX(Contacts!$C$2:$C$501,MATCH(B144,Contacts!$A$2:$A$501,0)),"ID inconnu"))</f>
        <v/>
      </c>
      <c r="F144" s="3" t="n"/>
      <c r="G144" s="8" t="n"/>
      <c r="I144" s="9">
        <f>IF(OR(G144="",H144="Oui"),"",IF(G144&lt;TODAY(),"En retard",IF(G144-TODAY()&lt;=7,"Cette semaine","")))</f>
        <v/>
      </c>
    </row>
    <row r="145">
      <c r="A145" s="8" t="n"/>
      <c r="C145" s="9">
        <f>IF(B145="","",IFERROR(INDEX(Contacts!$B$2:$B$501,MATCH(B145,Contacts!$A$2:$A$501,0))&amp;" "&amp;INDEX(Contacts!$C$2:$C$501,MATCH(B145,Contacts!$A$2:$A$501,0)),"ID inconnu"))</f>
        <v/>
      </c>
      <c r="F145" s="3" t="n"/>
      <c r="G145" s="8" t="n"/>
      <c r="I145" s="9">
        <f>IF(OR(G145="",H145="Oui"),"",IF(G145&lt;TODAY(),"En retard",IF(G145-TODAY()&lt;=7,"Cette semaine","")))</f>
        <v/>
      </c>
    </row>
    <row r="146">
      <c r="A146" s="8" t="n"/>
      <c r="C146" s="9">
        <f>IF(B146="","",IFERROR(INDEX(Contacts!$B$2:$B$501,MATCH(B146,Contacts!$A$2:$A$501,0))&amp;" "&amp;INDEX(Contacts!$C$2:$C$501,MATCH(B146,Contacts!$A$2:$A$501,0)),"ID inconnu"))</f>
        <v/>
      </c>
      <c r="F146" s="3" t="n"/>
      <c r="G146" s="8" t="n"/>
      <c r="I146" s="9">
        <f>IF(OR(G146="",H146="Oui"),"",IF(G146&lt;TODAY(),"En retard",IF(G146-TODAY()&lt;=7,"Cette semaine","")))</f>
        <v/>
      </c>
    </row>
    <row r="147">
      <c r="A147" s="8" t="n"/>
      <c r="C147" s="9">
        <f>IF(B147="","",IFERROR(INDEX(Contacts!$B$2:$B$501,MATCH(B147,Contacts!$A$2:$A$501,0))&amp;" "&amp;INDEX(Contacts!$C$2:$C$501,MATCH(B147,Contacts!$A$2:$A$501,0)),"ID inconnu"))</f>
        <v/>
      </c>
      <c r="F147" s="3" t="n"/>
      <c r="G147" s="8" t="n"/>
      <c r="I147" s="9">
        <f>IF(OR(G147="",H147="Oui"),"",IF(G147&lt;TODAY(),"En retard",IF(G147-TODAY()&lt;=7,"Cette semaine","")))</f>
        <v/>
      </c>
    </row>
    <row r="148">
      <c r="A148" s="8" t="n"/>
      <c r="C148" s="9">
        <f>IF(B148="","",IFERROR(INDEX(Contacts!$B$2:$B$501,MATCH(B148,Contacts!$A$2:$A$501,0))&amp;" "&amp;INDEX(Contacts!$C$2:$C$501,MATCH(B148,Contacts!$A$2:$A$501,0)),"ID inconnu"))</f>
        <v/>
      </c>
      <c r="F148" s="3" t="n"/>
      <c r="G148" s="8" t="n"/>
      <c r="I148" s="9">
        <f>IF(OR(G148="",H148="Oui"),"",IF(G148&lt;TODAY(),"En retard",IF(G148-TODAY()&lt;=7,"Cette semaine","")))</f>
        <v/>
      </c>
    </row>
    <row r="149">
      <c r="A149" s="8" t="n"/>
      <c r="C149" s="9">
        <f>IF(B149="","",IFERROR(INDEX(Contacts!$B$2:$B$501,MATCH(B149,Contacts!$A$2:$A$501,0))&amp;" "&amp;INDEX(Contacts!$C$2:$C$501,MATCH(B149,Contacts!$A$2:$A$501,0)),"ID inconnu"))</f>
        <v/>
      </c>
      <c r="F149" s="3" t="n"/>
      <c r="G149" s="8" t="n"/>
      <c r="I149" s="9">
        <f>IF(OR(G149="",H149="Oui"),"",IF(G149&lt;TODAY(),"En retard",IF(G149-TODAY()&lt;=7,"Cette semaine","")))</f>
        <v/>
      </c>
    </row>
    <row r="150">
      <c r="A150" s="8" t="n"/>
      <c r="C150" s="9">
        <f>IF(B150="","",IFERROR(INDEX(Contacts!$B$2:$B$501,MATCH(B150,Contacts!$A$2:$A$501,0))&amp;" "&amp;INDEX(Contacts!$C$2:$C$501,MATCH(B150,Contacts!$A$2:$A$501,0)),"ID inconnu"))</f>
        <v/>
      </c>
      <c r="F150" s="3" t="n"/>
      <c r="G150" s="8" t="n"/>
      <c r="I150" s="9">
        <f>IF(OR(G150="",H150="Oui"),"",IF(G150&lt;TODAY(),"En retard",IF(G150-TODAY()&lt;=7,"Cette semaine","")))</f>
        <v/>
      </c>
    </row>
    <row r="151">
      <c r="A151" s="8" t="n"/>
      <c r="C151" s="9">
        <f>IF(B151="","",IFERROR(INDEX(Contacts!$B$2:$B$501,MATCH(B151,Contacts!$A$2:$A$501,0))&amp;" "&amp;INDEX(Contacts!$C$2:$C$501,MATCH(B151,Contacts!$A$2:$A$501,0)),"ID inconnu"))</f>
        <v/>
      </c>
      <c r="F151" s="3" t="n"/>
      <c r="G151" s="8" t="n"/>
      <c r="I151" s="9">
        <f>IF(OR(G151="",H151="Oui"),"",IF(G151&lt;TODAY(),"En retard",IF(G151-TODAY()&lt;=7,"Cette semaine","")))</f>
        <v/>
      </c>
    </row>
    <row r="152">
      <c r="A152" s="8" t="n"/>
      <c r="C152" s="9">
        <f>IF(B152="","",IFERROR(INDEX(Contacts!$B$2:$B$501,MATCH(B152,Contacts!$A$2:$A$501,0))&amp;" "&amp;INDEX(Contacts!$C$2:$C$501,MATCH(B152,Contacts!$A$2:$A$501,0)),"ID inconnu"))</f>
        <v/>
      </c>
      <c r="F152" s="3" t="n"/>
      <c r="G152" s="8" t="n"/>
      <c r="I152" s="9">
        <f>IF(OR(G152="",H152="Oui"),"",IF(G152&lt;TODAY(),"En retard",IF(G152-TODAY()&lt;=7,"Cette semaine","")))</f>
        <v/>
      </c>
    </row>
    <row r="153">
      <c r="A153" s="8" t="n"/>
      <c r="C153" s="9">
        <f>IF(B153="","",IFERROR(INDEX(Contacts!$B$2:$B$501,MATCH(B153,Contacts!$A$2:$A$501,0))&amp;" "&amp;INDEX(Contacts!$C$2:$C$501,MATCH(B153,Contacts!$A$2:$A$501,0)),"ID inconnu"))</f>
        <v/>
      </c>
      <c r="F153" s="3" t="n"/>
      <c r="G153" s="8" t="n"/>
      <c r="I153" s="9">
        <f>IF(OR(G153="",H153="Oui"),"",IF(G153&lt;TODAY(),"En retard",IF(G153-TODAY()&lt;=7,"Cette semaine","")))</f>
        <v/>
      </c>
    </row>
    <row r="154">
      <c r="A154" s="8" t="n"/>
      <c r="C154" s="9">
        <f>IF(B154="","",IFERROR(INDEX(Contacts!$B$2:$B$501,MATCH(B154,Contacts!$A$2:$A$501,0))&amp;" "&amp;INDEX(Contacts!$C$2:$C$501,MATCH(B154,Contacts!$A$2:$A$501,0)),"ID inconnu"))</f>
        <v/>
      </c>
      <c r="F154" s="3" t="n"/>
      <c r="G154" s="8" t="n"/>
      <c r="I154" s="9">
        <f>IF(OR(G154="",H154="Oui"),"",IF(G154&lt;TODAY(),"En retard",IF(G154-TODAY()&lt;=7,"Cette semaine","")))</f>
        <v/>
      </c>
    </row>
    <row r="155">
      <c r="A155" s="8" t="n"/>
      <c r="C155" s="9">
        <f>IF(B155="","",IFERROR(INDEX(Contacts!$B$2:$B$501,MATCH(B155,Contacts!$A$2:$A$501,0))&amp;" "&amp;INDEX(Contacts!$C$2:$C$501,MATCH(B155,Contacts!$A$2:$A$501,0)),"ID inconnu"))</f>
        <v/>
      </c>
      <c r="F155" s="3" t="n"/>
      <c r="G155" s="8" t="n"/>
      <c r="I155" s="9">
        <f>IF(OR(G155="",H155="Oui"),"",IF(G155&lt;TODAY(),"En retard",IF(G155-TODAY()&lt;=7,"Cette semaine","")))</f>
        <v/>
      </c>
    </row>
    <row r="156">
      <c r="A156" s="8" t="n"/>
      <c r="C156" s="9">
        <f>IF(B156="","",IFERROR(INDEX(Contacts!$B$2:$B$501,MATCH(B156,Contacts!$A$2:$A$501,0))&amp;" "&amp;INDEX(Contacts!$C$2:$C$501,MATCH(B156,Contacts!$A$2:$A$501,0)),"ID inconnu"))</f>
        <v/>
      </c>
      <c r="F156" s="3" t="n"/>
      <c r="G156" s="8" t="n"/>
      <c r="I156" s="9">
        <f>IF(OR(G156="",H156="Oui"),"",IF(G156&lt;TODAY(),"En retard",IF(G156-TODAY()&lt;=7,"Cette semaine","")))</f>
        <v/>
      </c>
    </row>
    <row r="157">
      <c r="A157" s="8" t="n"/>
      <c r="C157" s="9">
        <f>IF(B157="","",IFERROR(INDEX(Contacts!$B$2:$B$501,MATCH(B157,Contacts!$A$2:$A$501,0))&amp;" "&amp;INDEX(Contacts!$C$2:$C$501,MATCH(B157,Contacts!$A$2:$A$501,0)),"ID inconnu"))</f>
        <v/>
      </c>
      <c r="F157" s="3" t="n"/>
      <c r="G157" s="8" t="n"/>
      <c r="I157" s="9">
        <f>IF(OR(G157="",H157="Oui"),"",IF(G157&lt;TODAY(),"En retard",IF(G157-TODAY()&lt;=7,"Cette semaine","")))</f>
        <v/>
      </c>
    </row>
    <row r="158">
      <c r="A158" s="8" t="n"/>
      <c r="C158" s="9">
        <f>IF(B158="","",IFERROR(INDEX(Contacts!$B$2:$B$501,MATCH(B158,Contacts!$A$2:$A$501,0))&amp;" "&amp;INDEX(Contacts!$C$2:$C$501,MATCH(B158,Contacts!$A$2:$A$501,0)),"ID inconnu"))</f>
        <v/>
      </c>
      <c r="F158" s="3" t="n"/>
      <c r="G158" s="8" t="n"/>
      <c r="I158" s="9">
        <f>IF(OR(G158="",H158="Oui"),"",IF(G158&lt;TODAY(),"En retard",IF(G158-TODAY()&lt;=7,"Cette semaine","")))</f>
        <v/>
      </c>
    </row>
    <row r="159">
      <c r="A159" s="8" t="n"/>
      <c r="C159" s="9">
        <f>IF(B159="","",IFERROR(INDEX(Contacts!$B$2:$B$501,MATCH(B159,Contacts!$A$2:$A$501,0))&amp;" "&amp;INDEX(Contacts!$C$2:$C$501,MATCH(B159,Contacts!$A$2:$A$501,0)),"ID inconnu"))</f>
        <v/>
      </c>
      <c r="F159" s="3" t="n"/>
      <c r="G159" s="8" t="n"/>
      <c r="I159" s="9">
        <f>IF(OR(G159="",H159="Oui"),"",IF(G159&lt;TODAY(),"En retard",IF(G159-TODAY()&lt;=7,"Cette semaine","")))</f>
        <v/>
      </c>
    </row>
    <row r="160">
      <c r="A160" s="8" t="n"/>
      <c r="C160" s="9">
        <f>IF(B160="","",IFERROR(INDEX(Contacts!$B$2:$B$501,MATCH(B160,Contacts!$A$2:$A$501,0))&amp;" "&amp;INDEX(Contacts!$C$2:$C$501,MATCH(B160,Contacts!$A$2:$A$501,0)),"ID inconnu"))</f>
        <v/>
      </c>
      <c r="F160" s="3" t="n"/>
      <c r="G160" s="8" t="n"/>
      <c r="I160" s="9">
        <f>IF(OR(G160="",H160="Oui"),"",IF(G160&lt;TODAY(),"En retard",IF(G160-TODAY()&lt;=7,"Cette semaine","")))</f>
        <v/>
      </c>
    </row>
    <row r="161">
      <c r="A161" s="8" t="n"/>
      <c r="C161" s="9">
        <f>IF(B161="","",IFERROR(INDEX(Contacts!$B$2:$B$501,MATCH(B161,Contacts!$A$2:$A$501,0))&amp;" "&amp;INDEX(Contacts!$C$2:$C$501,MATCH(B161,Contacts!$A$2:$A$501,0)),"ID inconnu"))</f>
        <v/>
      </c>
      <c r="F161" s="3" t="n"/>
      <c r="G161" s="8" t="n"/>
      <c r="I161" s="9">
        <f>IF(OR(G161="",H161="Oui"),"",IF(G161&lt;TODAY(),"En retard",IF(G161-TODAY()&lt;=7,"Cette semaine","")))</f>
        <v/>
      </c>
    </row>
    <row r="162">
      <c r="A162" s="8" t="n"/>
      <c r="C162" s="9">
        <f>IF(B162="","",IFERROR(INDEX(Contacts!$B$2:$B$501,MATCH(B162,Contacts!$A$2:$A$501,0))&amp;" "&amp;INDEX(Contacts!$C$2:$C$501,MATCH(B162,Contacts!$A$2:$A$501,0)),"ID inconnu"))</f>
        <v/>
      </c>
      <c r="F162" s="3" t="n"/>
      <c r="G162" s="8" t="n"/>
      <c r="I162" s="9">
        <f>IF(OR(G162="",H162="Oui"),"",IF(G162&lt;TODAY(),"En retard",IF(G162-TODAY()&lt;=7,"Cette semaine","")))</f>
        <v/>
      </c>
    </row>
    <row r="163">
      <c r="A163" s="8" t="n"/>
      <c r="C163" s="9">
        <f>IF(B163="","",IFERROR(INDEX(Contacts!$B$2:$B$501,MATCH(B163,Contacts!$A$2:$A$501,0))&amp;" "&amp;INDEX(Contacts!$C$2:$C$501,MATCH(B163,Contacts!$A$2:$A$501,0)),"ID inconnu"))</f>
        <v/>
      </c>
      <c r="F163" s="3" t="n"/>
      <c r="G163" s="8" t="n"/>
      <c r="I163" s="9">
        <f>IF(OR(G163="",H163="Oui"),"",IF(G163&lt;TODAY(),"En retard",IF(G163-TODAY()&lt;=7,"Cette semaine","")))</f>
        <v/>
      </c>
    </row>
    <row r="164">
      <c r="A164" s="8" t="n"/>
      <c r="C164" s="9">
        <f>IF(B164="","",IFERROR(INDEX(Contacts!$B$2:$B$501,MATCH(B164,Contacts!$A$2:$A$501,0))&amp;" "&amp;INDEX(Contacts!$C$2:$C$501,MATCH(B164,Contacts!$A$2:$A$501,0)),"ID inconnu"))</f>
        <v/>
      </c>
      <c r="F164" s="3" t="n"/>
      <c r="G164" s="8" t="n"/>
      <c r="I164" s="9">
        <f>IF(OR(G164="",H164="Oui"),"",IF(G164&lt;TODAY(),"En retard",IF(G164-TODAY()&lt;=7,"Cette semaine","")))</f>
        <v/>
      </c>
    </row>
    <row r="165">
      <c r="A165" s="8" t="n"/>
      <c r="C165" s="9">
        <f>IF(B165="","",IFERROR(INDEX(Contacts!$B$2:$B$501,MATCH(B165,Contacts!$A$2:$A$501,0))&amp;" "&amp;INDEX(Contacts!$C$2:$C$501,MATCH(B165,Contacts!$A$2:$A$501,0)),"ID inconnu"))</f>
        <v/>
      </c>
      <c r="F165" s="3" t="n"/>
      <c r="G165" s="8" t="n"/>
      <c r="I165" s="9">
        <f>IF(OR(G165="",H165="Oui"),"",IF(G165&lt;TODAY(),"En retard",IF(G165-TODAY()&lt;=7,"Cette semaine","")))</f>
        <v/>
      </c>
    </row>
    <row r="166">
      <c r="A166" s="8" t="n"/>
      <c r="C166" s="9">
        <f>IF(B166="","",IFERROR(INDEX(Contacts!$B$2:$B$501,MATCH(B166,Contacts!$A$2:$A$501,0))&amp;" "&amp;INDEX(Contacts!$C$2:$C$501,MATCH(B166,Contacts!$A$2:$A$501,0)),"ID inconnu"))</f>
        <v/>
      </c>
      <c r="F166" s="3" t="n"/>
      <c r="G166" s="8" t="n"/>
      <c r="I166" s="9">
        <f>IF(OR(G166="",H166="Oui"),"",IF(G166&lt;TODAY(),"En retard",IF(G166-TODAY()&lt;=7,"Cette semaine","")))</f>
        <v/>
      </c>
    </row>
    <row r="167">
      <c r="A167" s="8" t="n"/>
      <c r="C167" s="9">
        <f>IF(B167="","",IFERROR(INDEX(Contacts!$B$2:$B$501,MATCH(B167,Contacts!$A$2:$A$501,0))&amp;" "&amp;INDEX(Contacts!$C$2:$C$501,MATCH(B167,Contacts!$A$2:$A$501,0)),"ID inconnu"))</f>
        <v/>
      </c>
      <c r="F167" s="3" t="n"/>
      <c r="G167" s="8" t="n"/>
      <c r="I167" s="9">
        <f>IF(OR(G167="",H167="Oui"),"",IF(G167&lt;TODAY(),"En retard",IF(G167-TODAY()&lt;=7,"Cette semaine","")))</f>
        <v/>
      </c>
    </row>
    <row r="168">
      <c r="A168" s="8" t="n"/>
      <c r="C168" s="9">
        <f>IF(B168="","",IFERROR(INDEX(Contacts!$B$2:$B$501,MATCH(B168,Contacts!$A$2:$A$501,0))&amp;" "&amp;INDEX(Contacts!$C$2:$C$501,MATCH(B168,Contacts!$A$2:$A$501,0)),"ID inconnu"))</f>
        <v/>
      </c>
      <c r="F168" s="3" t="n"/>
      <c r="G168" s="8" t="n"/>
      <c r="I168" s="9">
        <f>IF(OR(G168="",H168="Oui"),"",IF(G168&lt;TODAY(),"En retard",IF(G168-TODAY()&lt;=7,"Cette semaine","")))</f>
        <v/>
      </c>
    </row>
    <row r="169">
      <c r="A169" s="8" t="n"/>
      <c r="C169" s="9">
        <f>IF(B169="","",IFERROR(INDEX(Contacts!$B$2:$B$501,MATCH(B169,Contacts!$A$2:$A$501,0))&amp;" "&amp;INDEX(Contacts!$C$2:$C$501,MATCH(B169,Contacts!$A$2:$A$501,0)),"ID inconnu"))</f>
        <v/>
      </c>
      <c r="F169" s="3" t="n"/>
      <c r="G169" s="8" t="n"/>
      <c r="I169" s="9">
        <f>IF(OR(G169="",H169="Oui"),"",IF(G169&lt;TODAY(),"En retard",IF(G169-TODAY()&lt;=7,"Cette semaine","")))</f>
        <v/>
      </c>
    </row>
    <row r="170">
      <c r="A170" s="8" t="n"/>
      <c r="C170" s="9">
        <f>IF(B170="","",IFERROR(INDEX(Contacts!$B$2:$B$501,MATCH(B170,Contacts!$A$2:$A$501,0))&amp;" "&amp;INDEX(Contacts!$C$2:$C$501,MATCH(B170,Contacts!$A$2:$A$501,0)),"ID inconnu"))</f>
        <v/>
      </c>
      <c r="F170" s="3" t="n"/>
      <c r="G170" s="8" t="n"/>
      <c r="I170" s="9">
        <f>IF(OR(G170="",H170="Oui"),"",IF(G170&lt;TODAY(),"En retard",IF(G170-TODAY()&lt;=7,"Cette semaine","")))</f>
        <v/>
      </c>
    </row>
    <row r="171">
      <c r="A171" s="8" t="n"/>
      <c r="C171" s="9">
        <f>IF(B171="","",IFERROR(INDEX(Contacts!$B$2:$B$501,MATCH(B171,Contacts!$A$2:$A$501,0))&amp;" "&amp;INDEX(Contacts!$C$2:$C$501,MATCH(B171,Contacts!$A$2:$A$501,0)),"ID inconnu"))</f>
        <v/>
      </c>
      <c r="F171" s="3" t="n"/>
      <c r="G171" s="8" t="n"/>
      <c r="I171" s="9">
        <f>IF(OR(G171="",H171="Oui"),"",IF(G171&lt;TODAY(),"En retard",IF(G171-TODAY()&lt;=7,"Cette semaine","")))</f>
        <v/>
      </c>
    </row>
    <row r="172">
      <c r="A172" s="8" t="n"/>
      <c r="C172" s="9">
        <f>IF(B172="","",IFERROR(INDEX(Contacts!$B$2:$B$501,MATCH(B172,Contacts!$A$2:$A$501,0))&amp;" "&amp;INDEX(Contacts!$C$2:$C$501,MATCH(B172,Contacts!$A$2:$A$501,0)),"ID inconnu"))</f>
        <v/>
      </c>
      <c r="F172" s="3" t="n"/>
      <c r="G172" s="8" t="n"/>
      <c r="I172" s="9">
        <f>IF(OR(G172="",H172="Oui"),"",IF(G172&lt;TODAY(),"En retard",IF(G172-TODAY()&lt;=7,"Cette semaine","")))</f>
        <v/>
      </c>
    </row>
    <row r="173">
      <c r="A173" s="8" t="n"/>
      <c r="C173" s="9">
        <f>IF(B173="","",IFERROR(INDEX(Contacts!$B$2:$B$501,MATCH(B173,Contacts!$A$2:$A$501,0))&amp;" "&amp;INDEX(Contacts!$C$2:$C$501,MATCH(B173,Contacts!$A$2:$A$501,0)),"ID inconnu"))</f>
        <v/>
      </c>
      <c r="F173" s="3" t="n"/>
      <c r="G173" s="8" t="n"/>
      <c r="I173" s="9">
        <f>IF(OR(G173="",H173="Oui"),"",IF(G173&lt;TODAY(),"En retard",IF(G173-TODAY()&lt;=7,"Cette semaine","")))</f>
        <v/>
      </c>
    </row>
    <row r="174">
      <c r="A174" s="8" t="n"/>
      <c r="C174" s="9">
        <f>IF(B174="","",IFERROR(INDEX(Contacts!$B$2:$B$501,MATCH(B174,Contacts!$A$2:$A$501,0))&amp;" "&amp;INDEX(Contacts!$C$2:$C$501,MATCH(B174,Contacts!$A$2:$A$501,0)),"ID inconnu"))</f>
        <v/>
      </c>
      <c r="F174" s="3" t="n"/>
      <c r="G174" s="8" t="n"/>
      <c r="I174" s="9">
        <f>IF(OR(G174="",H174="Oui"),"",IF(G174&lt;TODAY(),"En retard",IF(G174-TODAY()&lt;=7,"Cette semaine","")))</f>
        <v/>
      </c>
    </row>
    <row r="175">
      <c r="A175" s="8" t="n"/>
      <c r="C175" s="9">
        <f>IF(B175="","",IFERROR(INDEX(Contacts!$B$2:$B$501,MATCH(B175,Contacts!$A$2:$A$501,0))&amp;" "&amp;INDEX(Contacts!$C$2:$C$501,MATCH(B175,Contacts!$A$2:$A$501,0)),"ID inconnu"))</f>
        <v/>
      </c>
      <c r="F175" s="3" t="n"/>
      <c r="G175" s="8" t="n"/>
      <c r="I175" s="9">
        <f>IF(OR(G175="",H175="Oui"),"",IF(G175&lt;TODAY(),"En retard",IF(G175-TODAY()&lt;=7,"Cette semaine","")))</f>
        <v/>
      </c>
    </row>
    <row r="176">
      <c r="A176" s="8" t="n"/>
      <c r="C176" s="9">
        <f>IF(B176="","",IFERROR(INDEX(Contacts!$B$2:$B$501,MATCH(B176,Contacts!$A$2:$A$501,0))&amp;" "&amp;INDEX(Contacts!$C$2:$C$501,MATCH(B176,Contacts!$A$2:$A$501,0)),"ID inconnu"))</f>
        <v/>
      </c>
      <c r="F176" s="3" t="n"/>
      <c r="G176" s="8" t="n"/>
      <c r="I176" s="9">
        <f>IF(OR(G176="",H176="Oui"),"",IF(G176&lt;TODAY(),"En retard",IF(G176-TODAY()&lt;=7,"Cette semaine","")))</f>
        <v/>
      </c>
    </row>
    <row r="177">
      <c r="A177" s="8" t="n"/>
      <c r="C177" s="9">
        <f>IF(B177="","",IFERROR(INDEX(Contacts!$B$2:$B$501,MATCH(B177,Contacts!$A$2:$A$501,0))&amp;" "&amp;INDEX(Contacts!$C$2:$C$501,MATCH(B177,Contacts!$A$2:$A$501,0)),"ID inconnu"))</f>
        <v/>
      </c>
      <c r="F177" s="3" t="n"/>
      <c r="G177" s="8" t="n"/>
      <c r="I177" s="9">
        <f>IF(OR(G177="",H177="Oui"),"",IF(G177&lt;TODAY(),"En retard",IF(G177-TODAY()&lt;=7,"Cette semaine","")))</f>
        <v/>
      </c>
    </row>
    <row r="178">
      <c r="A178" s="8" t="n"/>
      <c r="C178" s="9">
        <f>IF(B178="","",IFERROR(INDEX(Contacts!$B$2:$B$501,MATCH(B178,Contacts!$A$2:$A$501,0))&amp;" "&amp;INDEX(Contacts!$C$2:$C$501,MATCH(B178,Contacts!$A$2:$A$501,0)),"ID inconnu"))</f>
        <v/>
      </c>
      <c r="F178" s="3" t="n"/>
      <c r="G178" s="8" t="n"/>
      <c r="I178" s="9">
        <f>IF(OR(G178="",H178="Oui"),"",IF(G178&lt;TODAY(),"En retard",IF(G178-TODAY()&lt;=7,"Cette semaine","")))</f>
        <v/>
      </c>
    </row>
    <row r="179">
      <c r="A179" s="8" t="n"/>
      <c r="C179" s="9">
        <f>IF(B179="","",IFERROR(INDEX(Contacts!$B$2:$B$501,MATCH(B179,Contacts!$A$2:$A$501,0))&amp;" "&amp;INDEX(Contacts!$C$2:$C$501,MATCH(B179,Contacts!$A$2:$A$501,0)),"ID inconnu"))</f>
        <v/>
      </c>
      <c r="F179" s="3" t="n"/>
      <c r="G179" s="8" t="n"/>
      <c r="I179" s="9">
        <f>IF(OR(G179="",H179="Oui"),"",IF(G179&lt;TODAY(),"En retard",IF(G179-TODAY()&lt;=7,"Cette semaine","")))</f>
        <v/>
      </c>
    </row>
    <row r="180">
      <c r="A180" s="8" t="n"/>
      <c r="C180" s="9">
        <f>IF(B180="","",IFERROR(INDEX(Contacts!$B$2:$B$501,MATCH(B180,Contacts!$A$2:$A$501,0))&amp;" "&amp;INDEX(Contacts!$C$2:$C$501,MATCH(B180,Contacts!$A$2:$A$501,0)),"ID inconnu"))</f>
        <v/>
      </c>
      <c r="F180" s="3" t="n"/>
      <c r="G180" s="8" t="n"/>
      <c r="I180" s="9">
        <f>IF(OR(G180="",H180="Oui"),"",IF(G180&lt;TODAY(),"En retard",IF(G180-TODAY()&lt;=7,"Cette semaine","")))</f>
        <v/>
      </c>
    </row>
    <row r="181">
      <c r="A181" s="8" t="n"/>
      <c r="C181" s="9">
        <f>IF(B181="","",IFERROR(INDEX(Contacts!$B$2:$B$501,MATCH(B181,Contacts!$A$2:$A$501,0))&amp;" "&amp;INDEX(Contacts!$C$2:$C$501,MATCH(B181,Contacts!$A$2:$A$501,0)),"ID inconnu"))</f>
        <v/>
      </c>
      <c r="F181" s="3" t="n"/>
      <c r="G181" s="8" t="n"/>
      <c r="I181" s="9">
        <f>IF(OR(G181="",H181="Oui"),"",IF(G181&lt;TODAY(),"En retard",IF(G181-TODAY()&lt;=7,"Cette semaine","")))</f>
        <v/>
      </c>
    </row>
    <row r="182">
      <c r="A182" s="8" t="n"/>
      <c r="C182" s="9">
        <f>IF(B182="","",IFERROR(INDEX(Contacts!$B$2:$B$501,MATCH(B182,Contacts!$A$2:$A$501,0))&amp;" "&amp;INDEX(Contacts!$C$2:$C$501,MATCH(B182,Contacts!$A$2:$A$501,0)),"ID inconnu"))</f>
        <v/>
      </c>
      <c r="F182" s="3" t="n"/>
      <c r="G182" s="8" t="n"/>
      <c r="I182" s="9">
        <f>IF(OR(G182="",H182="Oui"),"",IF(G182&lt;TODAY(),"En retard",IF(G182-TODAY()&lt;=7,"Cette semaine","")))</f>
        <v/>
      </c>
    </row>
    <row r="183">
      <c r="A183" s="8" t="n"/>
      <c r="C183" s="9">
        <f>IF(B183="","",IFERROR(INDEX(Contacts!$B$2:$B$501,MATCH(B183,Contacts!$A$2:$A$501,0))&amp;" "&amp;INDEX(Contacts!$C$2:$C$501,MATCH(B183,Contacts!$A$2:$A$501,0)),"ID inconnu"))</f>
        <v/>
      </c>
      <c r="F183" s="3" t="n"/>
      <c r="G183" s="8" t="n"/>
      <c r="I183" s="9">
        <f>IF(OR(G183="",H183="Oui"),"",IF(G183&lt;TODAY(),"En retard",IF(G183-TODAY()&lt;=7,"Cette semaine","")))</f>
        <v/>
      </c>
    </row>
    <row r="184">
      <c r="A184" s="8" t="n"/>
      <c r="C184" s="9">
        <f>IF(B184="","",IFERROR(INDEX(Contacts!$B$2:$B$501,MATCH(B184,Contacts!$A$2:$A$501,0))&amp;" "&amp;INDEX(Contacts!$C$2:$C$501,MATCH(B184,Contacts!$A$2:$A$501,0)),"ID inconnu"))</f>
        <v/>
      </c>
      <c r="F184" s="3" t="n"/>
      <c r="G184" s="8" t="n"/>
      <c r="I184" s="9">
        <f>IF(OR(G184="",H184="Oui"),"",IF(G184&lt;TODAY(),"En retard",IF(G184-TODAY()&lt;=7,"Cette semaine","")))</f>
        <v/>
      </c>
    </row>
    <row r="185">
      <c r="A185" s="8" t="n"/>
      <c r="C185" s="9">
        <f>IF(B185="","",IFERROR(INDEX(Contacts!$B$2:$B$501,MATCH(B185,Contacts!$A$2:$A$501,0))&amp;" "&amp;INDEX(Contacts!$C$2:$C$501,MATCH(B185,Contacts!$A$2:$A$501,0)),"ID inconnu"))</f>
        <v/>
      </c>
      <c r="F185" s="3" t="n"/>
      <c r="G185" s="8" t="n"/>
      <c r="I185" s="9">
        <f>IF(OR(G185="",H185="Oui"),"",IF(G185&lt;TODAY(),"En retard",IF(G185-TODAY()&lt;=7,"Cette semaine","")))</f>
        <v/>
      </c>
    </row>
    <row r="186">
      <c r="A186" s="8" t="n"/>
      <c r="C186" s="9">
        <f>IF(B186="","",IFERROR(INDEX(Contacts!$B$2:$B$501,MATCH(B186,Contacts!$A$2:$A$501,0))&amp;" "&amp;INDEX(Contacts!$C$2:$C$501,MATCH(B186,Contacts!$A$2:$A$501,0)),"ID inconnu"))</f>
        <v/>
      </c>
      <c r="F186" s="3" t="n"/>
      <c r="G186" s="8" t="n"/>
      <c r="I186" s="9">
        <f>IF(OR(G186="",H186="Oui"),"",IF(G186&lt;TODAY(),"En retard",IF(G186-TODAY()&lt;=7,"Cette semaine","")))</f>
        <v/>
      </c>
    </row>
    <row r="187">
      <c r="A187" s="8" t="n"/>
      <c r="C187" s="9">
        <f>IF(B187="","",IFERROR(INDEX(Contacts!$B$2:$B$501,MATCH(B187,Contacts!$A$2:$A$501,0))&amp;" "&amp;INDEX(Contacts!$C$2:$C$501,MATCH(B187,Contacts!$A$2:$A$501,0)),"ID inconnu"))</f>
        <v/>
      </c>
      <c r="F187" s="3" t="n"/>
      <c r="G187" s="8" t="n"/>
      <c r="I187" s="9">
        <f>IF(OR(G187="",H187="Oui"),"",IF(G187&lt;TODAY(),"En retard",IF(G187-TODAY()&lt;=7,"Cette semaine","")))</f>
        <v/>
      </c>
    </row>
    <row r="188">
      <c r="A188" s="8" t="n"/>
      <c r="C188" s="9">
        <f>IF(B188="","",IFERROR(INDEX(Contacts!$B$2:$B$501,MATCH(B188,Contacts!$A$2:$A$501,0))&amp;" "&amp;INDEX(Contacts!$C$2:$C$501,MATCH(B188,Contacts!$A$2:$A$501,0)),"ID inconnu"))</f>
        <v/>
      </c>
      <c r="F188" s="3" t="n"/>
      <c r="G188" s="8" t="n"/>
      <c r="I188" s="9">
        <f>IF(OR(G188="",H188="Oui"),"",IF(G188&lt;TODAY(),"En retard",IF(G188-TODAY()&lt;=7,"Cette semaine","")))</f>
        <v/>
      </c>
    </row>
    <row r="189">
      <c r="A189" s="8" t="n"/>
      <c r="C189" s="9">
        <f>IF(B189="","",IFERROR(INDEX(Contacts!$B$2:$B$501,MATCH(B189,Contacts!$A$2:$A$501,0))&amp;" "&amp;INDEX(Contacts!$C$2:$C$501,MATCH(B189,Contacts!$A$2:$A$501,0)),"ID inconnu"))</f>
        <v/>
      </c>
      <c r="F189" s="3" t="n"/>
      <c r="G189" s="8" t="n"/>
      <c r="I189" s="9">
        <f>IF(OR(G189="",H189="Oui"),"",IF(G189&lt;TODAY(),"En retard",IF(G189-TODAY()&lt;=7,"Cette semaine","")))</f>
        <v/>
      </c>
    </row>
    <row r="190">
      <c r="A190" s="8" t="n"/>
      <c r="C190" s="9">
        <f>IF(B190="","",IFERROR(INDEX(Contacts!$B$2:$B$501,MATCH(B190,Contacts!$A$2:$A$501,0))&amp;" "&amp;INDEX(Contacts!$C$2:$C$501,MATCH(B190,Contacts!$A$2:$A$501,0)),"ID inconnu"))</f>
        <v/>
      </c>
      <c r="F190" s="3" t="n"/>
      <c r="G190" s="8" t="n"/>
      <c r="I190" s="9">
        <f>IF(OR(G190="",H190="Oui"),"",IF(G190&lt;TODAY(),"En retard",IF(G190-TODAY()&lt;=7,"Cette semaine","")))</f>
        <v/>
      </c>
    </row>
    <row r="191">
      <c r="A191" s="8" t="n"/>
      <c r="C191" s="9">
        <f>IF(B191="","",IFERROR(INDEX(Contacts!$B$2:$B$501,MATCH(B191,Contacts!$A$2:$A$501,0))&amp;" "&amp;INDEX(Contacts!$C$2:$C$501,MATCH(B191,Contacts!$A$2:$A$501,0)),"ID inconnu"))</f>
        <v/>
      </c>
      <c r="F191" s="3" t="n"/>
      <c r="G191" s="8" t="n"/>
      <c r="I191" s="9">
        <f>IF(OR(G191="",H191="Oui"),"",IF(G191&lt;TODAY(),"En retard",IF(G191-TODAY()&lt;=7,"Cette semaine","")))</f>
        <v/>
      </c>
    </row>
    <row r="192">
      <c r="A192" s="8" t="n"/>
      <c r="C192" s="9">
        <f>IF(B192="","",IFERROR(INDEX(Contacts!$B$2:$B$501,MATCH(B192,Contacts!$A$2:$A$501,0))&amp;" "&amp;INDEX(Contacts!$C$2:$C$501,MATCH(B192,Contacts!$A$2:$A$501,0)),"ID inconnu"))</f>
        <v/>
      </c>
      <c r="F192" s="3" t="n"/>
      <c r="G192" s="8" t="n"/>
      <c r="I192" s="9">
        <f>IF(OR(G192="",H192="Oui"),"",IF(G192&lt;TODAY(),"En retard",IF(G192-TODAY()&lt;=7,"Cette semaine","")))</f>
        <v/>
      </c>
    </row>
    <row r="193">
      <c r="A193" s="8" t="n"/>
      <c r="C193" s="9">
        <f>IF(B193="","",IFERROR(INDEX(Contacts!$B$2:$B$501,MATCH(B193,Contacts!$A$2:$A$501,0))&amp;" "&amp;INDEX(Contacts!$C$2:$C$501,MATCH(B193,Contacts!$A$2:$A$501,0)),"ID inconnu"))</f>
        <v/>
      </c>
      <c r="F193" s="3" t="n"/>
      <c r="G193" s="8" t="n"/>
      <c r="I193" s="9">
        <f>IF(OR(G193="",H193="Oui"),"",IF(G193&lt;TODAY(),"En retard",IF(G193-TODAY()&lt;=7,"Cette semaine","")))</f>
        <v/>
      </c>
    </row>
    <row r="194">
      <c r="A194" s="8" t="n"/>
      <c r="C194" s="9">
        <f>IF(B194="","",IFERROR(INDEX(Contacts!$B$2:$B$501,MATCH(B194,Contacts!$A$2:$A$501,0))&amp;" "&amp;INDEX(Contacts!$C$2:$C$501,MATCH(B194,Contacts!$A$2:$A$501,0)),"ID inconnu"))</f>
        <v/>
      </c>
      <c r="F194" s="3" t="n"/>
      <c r="G194" s="8" t="n"/>
      <c r="I194" s="9">
        <f>IF(OR(G194="",H194="Oui"),"",IF(G194&lt;TODAY(),"En retard",IF(G194-TODAY()&lt;=7,"Cette semaine","")))</f>
        <v/>
      </c>
    </row>
    <row r="195">
      <c r="A195" s="8" t="n"/>
      <c r="C195" s="9">
        <f>IF(B195="","",IFERROR(INDEX(Contacts!$B$2:$B$501,MATCH(B195,Contacts!$A$2:$A$501,0))&amp;" "&amp;INDEX(Contacts!$C$2:$C$501,MATCH(B195,Contacts!$A$2:$A$501,0)),"ID inconnu"))</f>
        <v/>
      </c>
      <c r="F195" s="3" t="n"/>
      <c r="G195" s="8" t="n"/>
      <c r="I195" s="9">
        <f>IF(OR(G195="",H195="Oui"),"",IF(G195&lt;TODAY(),"En retard",IF(G195-TODAY()&lt;=7,"Cette semaine","")))</f>
        <v/>
      </c>
    </row>
    <row r="196">
      <c r="A196" s="8" t="n"/>
      <c r="C196" s="9">
        <f>IF(B196="","",IFERROR(INDEX(Contacts!$B$2:$B$501,MATCH(B196,Contacts!$A$2:$A$501,0))&amp;" "&amp;INDEX(Contacts!$C$2:$C$501,MATCH(B196,Contacts!$A$2:$A$501,0)),"ID inconnu"))</f>
        <v/>
      </c>
      <c r="F196" s="3" t="n"/>
      <c r="G196" s="8" t="n"/>
      <c r="I196" s="9">
        <f>IF(OR(G196="",H196="Oui"),"",IF(G196&lt;TODAY(),"En retard",IF(G196-TODAY()&lt;=7,"Cette semaine","")))</f>
        <v/>
      </c>
    </row>
    <row r="197">
      <c r="A197" s="8" t="n"/>
      <c r="C197" s="9">
        <f>IF(B197="","",IFERROR(INDEX(Contacts!$B$2:$B$501,MATCH(B197,Contacts!$A$2:$A$501,0))&amp;" "&amp;INDEX(Contacts!$C$2:$C$501,MATCH(B197,Contacts!$A$2:$A$501,0)),"ID inconnu"))</f>
        <v/>
      </c>
      <c r="F197" s="3" t="n"/>
      <c r="G197" s="8" t="n"/>
      <c r="I197" s="9">
        <f>IF(OR(G197="",H197="Oui"),"",IF(G197&lt;TODAY(),"En retard",IF(G197-TODAY()&lt;=7,"Cette semaine","")))</f>
        <v/>
      </c>
    </row>
    <row r="198">
      <c r="A198" s="8" t="n"/>
      <c r="C198" s="9">
        <f>IF(B198="","",IFERROR(INDEX(Contacts!$B$2:$B$501,MATCH(B198,Contacts!$A$2:$A$501,0))&amp;" "&amp;INDEX(Contacts!$C$2:$C$501,MATCH(B198,Contacts!$A$2:$A$501,0)),"ID inconnu"))</f>
        <v/>
      </c>
      <c r="F198" s="3" t="n"/>
      <c r="G198" s="8" t="n"/>
      <c r="I198" s="9">
        <f>IF(OR(G198="",H198="Oui"),"",IF(G198&lt;TODAY(),"En retard",IF(G198-TODAY()&lt;=7,"Cette semaine","")))</f>
        <v/>
      </c>
    </row>
    <row r="199">
      <c r="A199" s="8" t="n"/>
      <c r="C199" s="9">
        <f>IF(B199="","",IFERROR(INDEX(Contacts!$B$2:$B$501,MATCH(B199,Contacts!$A$2:$A$501,0))&amp;" "&amp;INDEX(Contacts!$C$2:$C$501,MATCH(B199,Contacts!$A$2:$A$501,0)),"ID inconnu"))</f>
        <v/>
      </c>
      <c r="F199" s="3" t="n"/>
      <c r="G199" s="8" t="n"/>
      <c r="I199" s="9">
        <f>IF(OR(G199="",H199="Oui"),"",IF(G199&lt;TODAY(),"En retard",IF(G199-TODAY()&lt;=7,"Cette semaine","")))</f>
        <v/>
      </c>
    </row>
    <row r="200">
      <c r="A200" s="8" t="n"/>
      <c r="C200" s="9">
        <f>IF(B200="","",IFERROR(INDEX(Contacts!$B$2:$B$501,MATCH(B200,Contacts!$A$2:$A$501,0))&amp;" "&amp;INDEX(Contacts!$C$2:$C$501,MATCH(B200,Contacts!$A$2:$A$501,0)),"ID inconnu"))</f>
        <v/>
      </c>
      <c r="F200" s="3" t="n"/>
      <c r="G200" s="8" t="n"/>
      <c r="I200" s="9">
        <f>IF(OR(G200="",H200="Oui"),"",IF(G200&lt;TODAY(),"En retard",IF(G200-TODAY()&lt;=7,"Cette semaine","")))</f>
        <v/>
      </c>
    </row>
    <row r="201">
      <c r="A201" s="8" t="n"/>
      <c r="C201" s="9">
        <f>IF(B201="","",IFERROR(INDEX(Contacts!$B$2:$B$501,MATCH(B201,Contacts!$A$2:$A$501,0))&amp;" "&amp;INDEX(Contacts!$C$2:$C$501,MATCH(B201,Contacts!$A$2:$A$501,0)),"ID inconnu"))</f>
        <v/>
      </c>
      <c r="F201" s="3" t="n"/>
      <c r="G201" s="8" t="n"/>
      <c r="I201" s="9">
        <f>IF(OR(G201="",H201="Oui"),"",IF(G201&lt;TODAY(),"En retard",IF(G201-TODAY()&lt;=7,"Cette semaine","")))</f>
        <v/>
      </c>
    </row>
    <row r="202">
      <c r="A202" s="8" t="n"/>
      <c r="C202" s="9">
        <f>IF(B202="","",IFERROR(INDEX(Contacts!$B$2:$B$501,MATCH(B202,Contacts!$A$2:$A$501,0))&amp;" "&amp;INDEX(Contacts!$C$2:$C$501,MATCH(B202,Contacts!$A$2:$A$501,0)),"ID inconnu"))</f>
        <v/>
      </c>
      <c r="F202" s="3" t="n"/>
      <c r="G202" s="8" t="n"/>
      <c r="I202" s="9">
        <f>IF(OR(G202="",H202="Oui"),"",IF(G202&lt;TODAY(),"En retard",IF(G202-TODAY()&lt;=7,"Cette semaine","")))</f>
        <v/>
      </c>
    </row>
    <row r="203">
      <c r="A203" s="8" t="n"/>
      <c r="C203" s="9">
        <f>IF(B203="","",IFERROR(INDEX(Contacts!$B$2:$B$501,MATCH(B203,Contacts!$A$2:$A$501,0))&amp;" "&amp;INDEX(Contacts!$C$2:$C$501,MATCH(B203,Contacts!$A$2:$A$501,0)),"ID inconnu"))</f>
        <v/>
      </c>
      <c r="F203" s="3" t="n"/>
      <c r="G203" s="8" t="n"/>
      <c r="I203" s="9">
        <f>IF(OR(G203="",H203="Oui"),"",IF(G203&lt;TODAY(),"En retard",IF(G203-TODAY()&lt;=7,"Cette semaine","")))</f>
        <v/>
      </c>
    </row>
    <row r="204">
      <c r="A204" s="8" t="n"/>
      <c r="C204" s="9">
        <f>IF(B204="","",IFERROR(INDEX(Contacts!$B$2:$B$501,MATCH(B204,Contacts!$A$2:$A$501,0))&amp;" "&amp;INDEX(Contacts!$C$2:$C$501,MATCH(B204,Contacts!$A$2:$A$501,0)),"ID inconnu"))</f>
        <v/>
      </c>
      <c r="F204" s="3" t="n"/>
      <c r="G204" s="8" t="n"/>
      <c r="I204" s="9">
        <f>IF(OR(G204="",H204="Oui"),"",IF(G204&lt;TODAY(),"En retard",IF(G204-TODAY()&lt;=7,"Cette semaine","")))</f>
        <v/>
      </c>
    </row>
    <row r="205">
      <c r="A205" s="8" t="n"/>
      <c r="C205" s="9">
        <f>IF(B205="","",IFERROR(INDEX(Contacts!$B$2:$B$501,MATCH(B205,Contacts!$A$2:$A$501,0))&amp;" "&amp;INDEX(Contacts!$C$2:$C$501,MATCH(B205,Contacts!$A$2:$A$501,0)),"ID inconnu"))</f>
        <v/>
      </c>
      <c r="F205" s="3" t="n"/>
      <c r="G205" s="8" t="n"/>
      <c r="I205" s="9">
        <f>IF(OR(G205="",H205="Oui"),"",IF(G205&lt;TODAY(),"En retard",IF(G205-TODAY()&lt;=7,"Cette semaine","")))</f>
        <v/>
      </c>
    </row>
    <row r="206">
      <c r="A206" s="8" t="n"/>
      <c r="C206" s="9">
        <f>IF(B206="","",IFERROR(INDEX(Contacts!$B$2:$B$501,MATCH(B206,Contacts!$A$2:$A$501,0))&amp;" "&amp;INDEX(Contacts!$C$2:$C$501,MATCH(B206,Contacts!$A$2:$A$501,0)),"ID inconnu"))</f>
        <v/>
      </c>
      <c r="F206" s="3" t="n"/>
      <c r="G206" s="8" t="n"/>
      <c r="I206" s="9">
        <f>IF(OR(G206="",H206="Oui"),"",IF(G206&lt;TODAY(),"En retard",IF(G206-TODAY()&lt;=7,"Cette semaine","")))</f>
        <v/>
      </c>
    </row>
    <row r="207">
      <c r="A207" s="8" t="n"/>
      <c r="C207" s="9">
        <f>IF(B207="","",IFERROR(INDEX(Contacts!$B$2:$B$501,MATCH(B207,Contacts!$A$2:$A$501,0))&amp;" "&amp;INDEX(Contacts!$C$2:$C$501,MATCH(B207,Contacts!$A$2:$A$501,0)),"ID inconnu"))</f>
        <v/>
      </c>
      <c r="F207" s="3" t="n"/>
      <c r="G207" s="8" t="n"/>
      <c r="I207" s="9">
        <f>IF(OR(G207="",H207="Oui"),"",IF(G207&lt;TODAY(),"En retard",IF(G207-TODAY()&lt;=7,"Cette semaine","")))</f>
        <v/>
      </c>
    </row>
    <row r="208">
      <c r="A208" s="8" t="n"/>
      <c r="C208" s="9">
        <f>IF(B208="","",IFERROR(INDEX(Contacts!$B$2:$B$501,MATCH(B208,Contacts!$A$2:$A$501,0))&amp;" "&amp;INDEX(Contacts!$C$2:$C$501,MATCH(B208,Contacts!$A$2:$A$501,0)),"ID inconnu"))</f>
        <v/>
      </c>
      <c r="F208" s="3" t="n"/>
      <c r="G208" s="8" t="n"/>
      <c r="I208" s="9">
        <f>IF(OR(G208="",H208="Oui"),"",IF(G208&lt;TODAY(),"En retard",IF(G208-TODAY()&lt;=7,"Cette semaine","")))</f>
        <v/>
      </c>
    </row>
    <row r="209">
      <c r="A209" s="8" t="n"/>
      <c r="C209" s="9">
        <f>IF(B209="","",IFERROR(INDEX(Contacts!$B$2:$B$501,MATCH(B209,Contacts!$A$2:$A$501,0))&amp;" "&amp;INDEX(Contacts!$C$2:$C$501,MATCH(B209,Contacts!$A$2:$A$501,0)),"ID inconnu"))</f>
        <v/>
      </c>
      <c r="F209" s="3" t="n"/>
      <c r="G209" s="8" t="n"/>
      <c r="I209" s="9">
        <f>IF(OR(G209="",H209="Oui"),"",IF(G209&lt;TODAY(),"En retard",IF(G209-TODAY()&lt;=7,"Cette semaine","")))</f>
        <v/>
      </c>
    </row>
    <row r="210">
      <c r="A210" s="8" t="n"/>
      <c r="C210" s="9">
        <f>IF(B210="","",IFERROR(INDEX(Contacts!$B$2:$B$501,MATCH(B210,Contacts!$A$2:$A$501,0))&amp;" "&amp;INDEX(Contacts!$C$2:$C$501,MATCH(B210,Contacts!$A$2:$A$501,0)),"ID inconnu"))</f>
        <v/>
      </c>
      <c r="F210" s="3" t="n"/>
      <c r="G210" s="8" t="n"/>
      <c r="I210" s="9">
        <f>IF(OR(G210="",H210="Oui"),"",IF(G210&lt;TODAY(),"En retard",IF(G210-TODAY()&lt;=7,"Cette semaine","")))</f>
        <v/>
      </c>
    </row>
    <row r="211">
      <c r="A211" s="8" t="n"/>
      <c r="C211" s="9">
        <f>IF(B211="","",IFERROR(INDEX(Contacts!$B$2:$B$501,MATCH(B211,Contacts!$A$2:$A$501,0))&amp;" "&amp;INDEX(Contacts!$C$2:$C$501,MATCH(B211,Contacts!$A$2:$A$501,0)),"ID inconnu"))</f>
        <v/>
      </c>
      <c r="F211" s="3" t="n"/>
      <c r="G211" s="8" t="n"/>
      <c r="I211" s="9">
        <f>IF(OR(G211="",H211="Oui"),"",IF(G211&lt;TODAY(),"En retard",IF(G211-TODAY()&lt;=7,"Cette semaine","")))</f>
        <v/>
      </c>
    </row>
    <row r="212">
      <c r="A212" s="8" t="n"/>
      <c r="C212" s="9">
        <f>IF(B212="","",IFERROR(INDEX(Contacts!$B$2:$B$501,MATCH(B212,Contacts!$A$2:$A$501,0))&amp;" "&amp;INDEX(Contacts!$C$2:$C$501,MATCH(B212,Contacts!$A$2:$A$501,0)),"ID inconnu"))</f>
        <v/>
      </c>
      <c r="F212" s="3" t="n"/>
      <c r="G212" s="8" t="n"/>
      <c r="I212" s="9">
        <f>IF(OR(G212="",H212="Oui"),"",IF(G212&lt;TODAY(),"En retard",IF(G212-TODAY()&lt;=7,"Cette semaine","")))</f>
        <v/>
      </c>
    </row>
    <row r="213">
      <c r="A213" s="8" t="n"/>
      <c r="C213" s="9">
        <f>IF(B213="","",IFERROR(INDEX(Contacts!$B$2:$B$501,MATCH(B213,Contacts!$A$2:$A$501,0))&amp;" "&amp;INDEX(Contacts!$C$2:$C$501,MATCH(B213,Contacts!$A$2:$A$501,0)),"ID inconnu"))</f>
        <v/>
      </c>
      <c r="F213" s="3" t="n"/>
      <c r="G213" s="8" t="n"/>
      <c r="I213" s="9">
        <f>IF(OR(G213="",H213="Oui"),"",IF(G213&lt;TODAY(),"En retard",IF(G213-TODAY()&lt;=7,"Cette semaine","")))</f>
        <v/>
      </c>
    </row>
    <row r="214">
      <c r="A214" s="8" t="n"/>
      <c r="C214" s="9">
        <f>IF(B214="","",IFERROR(INDEX(Contacts!$B$2:$B$501,MATCH(B214,Contacts!$A$2:$A$501,0))&amp;" "&amp;INDEX(Contacts!$C$2:$C$501,MATCH(B214,Contacts!$A$2:$A$501,0)),"ID inconnu"))</f>
        <v/>
      </c>
      <c r="F214" s="3" t="n"/>
      <c r="G214" s="8" t="n"/>
      <c r="I214" s="9">
        <f>IF(OR(G214="",H214="Oui"),"",IF(G214&lt;TODAY(),"En retard",IF(G214-TODAY()&lt;=7,"Cette semaine","")))</f>
        <v/>
      </c>
    </row>
    <row r="215">
      <c r="A215" s="8" t="n"/>
      <c r="C215" s="9">
        <f>IF(B215="","",IFERROR(INDEX(Contacts!$B$2:$B$501,MATCH(B215,Contacts!$A$2:$A$501,0))&amp;" "&amp;INDEX(Contacts!$C$2:$C$501,MATCH(B215,Contacts!$A$2:$A$501,0)),"ID inconnu"))</f>
        <v/>
      </c>
      <c r="F215" s="3" t="n"/>
      <c r="G215" s="8" t="n"/>
      <c r="I215" s="9">
        <f>IF(OR(G215="",H215="Oui"),"",IF(G215&lt;TODAY(),"En retard",IF(G215-TODAY()&lt;=7,"Cette semaine","")))</f>
        <v/>
      </c>
    </row>
    <row r="216">
      <c r="A216" s="8" t="n"/>
      <c r="C216" s="9">
        <f>IF(B216="","",IFERROR(INDEX(Contacts!$B$2:$B$501,MATCH(B216,Contacts!$A$2:$A$501,0))&amp;" "&amp;INDEX(Contacts!$C$2:$C$501,MATCH(B216,Contacts!$A$2:$A$501,0)),"ID inconnu"))</f>
        <v/>
      </c>
      <c r="F216" s="3" t="n"/>
      <c r="G216" s="8" t="n"/>
      <c r="I216" s="9">
        <f>IF(OR(G216="",H216="Oui"),"",IF(G216&lt;TODAY(),"En retard",IF(G216-TODAY()&lt;=7,"Cette semaine","")))</f>
        <v/>
      </c>
    </row>
    <row r="217">
      <c r="A217" s="8" t="n"/>
      <c r="C217" s="9">
        <f>IF(B217="","",IFERROR(INDEX(Contacts!$B$2:$B$501,MATCH(B217,Contacts!$A$2:$A$501,0))&amp;" "&amp;INDEX(Contacts!$C$2:$C$501,MATCH(B217,Contacts!$A$2:$A$501,0)),"ID inconnu"))</f>
        <v/>
      </c>
      <c r="F217" s="3" t="n"/>
      <c r="G217" s="8" t="n"/>
      <c r="I217" s="9">
        <f>IF(OR(G217="",H217="Oui"),"",IF(G217&lt;TODAY(),"En retard",IF(G217-TODAY()&lt;=7,"Cette semaine","")))</f>
        <v/>
      </c>
    </row>
    <row r="218">
      <c r="A218" s="8" t="n"/>
      <c r="C218" s="9">
        <f>IF(B218="","",IFERROR(INDEX(Contacts!$B$2:$B$501,MATCH(B218,Contacts!$A$2:$A$501,0))&amp;" "&amp;INDEX(Contacts!$C$2:$C$501,MATCH(B218,Contacts!$A$2:$A$501,0)),"ID inconnu"))</f>
        <v/>
      </c>
      <c r="F218" s="3" t="n"/>
      <c r="G218" s="8" t="n"/>
      <c r="I218" s="9">
        <f>IF(OR(G218="",H218="Oui"),"",IF(G218&lt;TODAY(),"En retard",IF(G218-TODAY()&lt;=7,"Cette semaine","")))</f>
        <v/>
      </c>
    </row>
    <row r="219">
      <c r="A219" s="8" t="n"/>
      <c r="C219" s="9">
        <f>IF(B219="","",IFERROR(INDEX(Contacts!$B$2:$B$501,MATCH(B219,Contacts!$A$2:$A$501,0))&amp;" "&amp;INDEX(Contacts!$C$2:$C$501,MATCH(B219,Contacts!$A$2:$A$501,0)),"ID inconnu"))</f>
        <v/>
      </c>
      <c r="F219" s="3" t="n"/>
      <c r="G219" s="8" t="n"/>
      <c r="I219" s="9">
        <f>IF(OR(G219="",H219="Oui"),"",IF(G219&lt;TODAY(),"En retard",IF(G219-TODAY()&lt;=7,"Cette semaine","")))</f>
        <v/>
      </c>
    </row>
    <row r="220">
      <c r="A220" s="8" t="n"/>
      <c r="C220" s="9">
        <f>IF(B220="","",IFERROR(INDEX(Contacts!$B$2:$B$501,MATCH(B220,Contacts!$A$2:$A$501,0))&amp;" "&amp;INDEX(Contacts!$C$2:$C$501,MATCH(B220,Contacts!$A$2:$A$501,0)),"ID inconnu"))</f>
        <v/>
      </c>
      <c r="F220" s="3" t="n"/>
      <c r="G220" s="8" t="n"/>
      <c r="I220" s="9">
        <f>IF(OR(G220="",H220="Oui"),"",IF(G220&lt;TODAY(),"En retard",IF(G220-TODAY()&lt;=7,"Cette semaine","")))</f>
        <v/>
      </c>
    </row>
    <row r="221">
      <c r="A221" s="8" t="n"/>
      <c r="C221" s="9">
        <f>IF(B221="","",IFERROR(INDEX(Contacts!$B$2:$B$501,MATCH(B221,Contacts!$A$2:$A$501,0))&amp;" "&amp;INDEX(Contacts!$C$2:$C$501,MATCH(B221,Contacts!$A$2:$A$501,0)),"ID inconnu"))</f>
        <v/>
      </c>
      <c r="F221" s="3" t="n"/>
      <c r="G221" s="8" t="n"/>
      <c r="I221" s="9">
        <f>IF(OR(G221="",H221="Oui"),"",IF(G221&lt;TODAY(),"En retard",IF(G221-TODAY()&lt;=7,"Cette semaine","")))</f>
        <v/>
      </c>
    </row>
    <row r="222">
      <c r="A222" s="8" t="n"/>
      <c r="C222" s="9">
        <f>IF(B222="","",IFERROR(INDEX(Contacts!$B$2:$B$501,MATCH(B222,Contacts!$A$2:$A$501,0))&amp;" "&amp;INDEX(Contacts!$C$2:$C$501,MATCH(B222,Contacts!$A$2:$A$501,0)),"ID inconnu"))</f>
        <v/>
      </c>
      <c r="F222" s="3" t="n"/>
      <c r="G222" s="8" t="n"/>
      <c r="I222" s="9">
        <f>IF(OR(G222="",H222="Oui"),"",IF(G222&lt;TODAY(),"En retard",IF(G222-TODAY()&lt;=7,"Cette semaine","")))</f>
        <v/>
      </c>
    </row>
    <row r="223">
      <c r="A223" s="8" t="n"/>
      <c r="C223" s="9">
        <f>IF(B223="","",IFERROR(INDEX(Contacts!$B$2:$B$501,MATCH(B223,Contacts!$A$2:$A$501,0))&amp;" "&amp;INDEX(Contacts!$C$2:$C$501,MATCH(B223,Contacts!$A$2:$A$501,0)),"ID inconnu"))</f>
        <v/>
      </c>
      <c r="F223" s="3" t="n"/>
      <c r="G223" s="8" t="n"/>
      <c r="I223" s="9">
        <f>IF(OR(G223="",H223="Oui"),"",IF(G223&lt;TODAY(),"En retard",IF(G223-TODAY()&lt;=7,"Cette semaine","")))</f>
        <v/>
      </c>
    </row>
    <row r="224">
      <c r="A224" s="8" t="n"/>
      <c r="C224" s="9">
        <f>IF(B224="","",IFERROR(INDEX(Contacts!$B$2:$B$501,MATCH(B224,Contacts!$A$2:$A$501,0))&amp;" "&amp;INDEX(Contacts!$C$2:$C$501,MATCH(B224,Contacts!$A$2:$A$501,0)),"ID inconnu"))</f>
        <v/>
      </c>
      <c r="F224" s="3" t="n"/>
      <c r="G224" s="8" t="n"/>
      <c r="I224" s="9">
        <f>IF(OR(G224="",H224="Oui"),"",IF(G224&lt;TODAY(),"En retard",IF(G224-TODAY()&lt;=7,"Cette semaine","")))</f>
        <v/>
      </c>
    </row>
    <row r="225">
      <c r="A225" s="8" t="n"/>
      <c r="C225" s="9">
        <f>IF(B225="","",IFERROR(INDEX(Contacts!$B$2:$B$501,MATCH(B225,Contacts!$A$2:$A$501,0))&amp;" "&amp;INDEX(Contacts!$C$2:$C$501,MATCH(B225,Contacts!$A$2:$A$501,0)),"ID inconnu"))</f>
        <v/>
      </c>
      <c r="F225" s="3" t="n"/>
      <c r="G225" s="8" t="n"/>
      <c r="I225" s="9">
        <f>IF(OR(G225="",H225="Oui"),"",IF(G225&lt;TODAY(),"En retard",IF(G225-TODAY()&lt;=7,"Cette semaine","")))</f>
        <v/>
      </c>
    </row>
    <row r="226">
      <c r="A226" s="8" t="n"/>
      <c r="C226" s="9">
        <f>IF(B226="","",IFERROR(INDEX(Contacts!$B$2:$B$501,MATCH(B226,Contacts!$A$2:$A$501,0))&amp;" "&amp;INDEX(Contacts!$C$2:$C$501,MATCH(B226,Contacts!$A$2:$A$501,0)),"ID inconnu"))</f>
        <v/>
      </c>
      <c r="F226" s="3" t="n"/>
      <c r="G226" s="8" t="n"/>
      <c r="I226" s="9">
        <f>IF(OR(G226="",H226="Oui"),"",IF(G226&lt;TODAY(),"En retard",IF(G226-TODAY()&lt;=7,"Cette semaine","")))</f>
        <v/>
      </c>
    </row>
    <row r="227">
      <c r="A227" s="8" t="n"/>
      <c r="C227" s="9">
        <f>IF(B227="","",IFERROR(INDEX(Contacts!$B$2:$B$501,MATCH(B227,Contacts!$A$2:$A$501,0))&amp;" "&amp;INDEX(Contacts!$C$2:$C$501,MATCH(B227,Contacts!$A$2:$A$501,0)),"ID inconnu"))</f>
        <v/>
      </c>
      <c r="F227" s="3" t="n"/>
      <c r="G227" s="8" t="n"/>
      <c r="I227" s="9">
        <f>IF(OR(G227="",H227="Oui"),"",IF(G227&lt;TODAY(),"En retard",IF(G227-TODAY()&lt;=7,"Cette semaine","")))</f>
        <v/>
      </c>
    </row>
    <row r="228">
      <c r="A228" s="8" t="n"/>
      <c r="C228" s="9">
        <f>IF(B228="","",IFERROR(INDEX(Contacts!$B$2:$B$501,MATCH(B228,Contacts!$A$2:$A$501,0))&amp;" "&amp;INDEX(Contacts!$C$2:$C$501,MATCH(B228,Contacts!$A$2:$A$501,0)),"ID inconnu"))</f>
        <v/>
      </c>
      <c r="F228" s="3" t="n"/>
      <c r="G228" s="8" t="n"/>
      <c r="I228" s="9">
        <f>IF(OR(G228="",H228="Oui"),"",IF(G228&lt;TODAY(),"En retard",IF(G228-TODAY()&lt;=7,"Cette semaine","")))</f>
        <v/>
      </c>
    </row>
    <row r="229">
      <c r="A229" s="8" t="n"/>
      <c r="C229" s="9">
        <f>IF(B229="","",IFERROR(INDEX(Contacts!$B$2:$B$501,MATCH(B229,Contacts!$A$2:$A$501,0))&amp;" "&amp;INDEX(Contacts!$C$2:$C$501,MATCH(B229,Contacts!$A$2:$A$501,0)),"ID inconnu"))</f>
        <v/>
      </c>
      <c r="F229" s="3" t="n"/>
      <c r="G229" s="8" t="n"/>
      <c r="I229" s="9">
        <f>IF(OR(G229="",H229="Oui"),"",IF(G229&lt;TODAY(),"En retard",IF(G229-TODAY()&lt;=7,"Cette semaine","")))</f>
        <v/>
      </c>
    </row>
    <row r="230">
      <c r="A230" s="8" t="n"/>
      <c r="C230" s="9">
        <f>IF(B230="","",IFERROR(INDEX(Contacts!$B$2:$B$501,MATCH(B230,Contacts!$A$2:$A$501,0))&amp;" "&amp;INDEX(Contacts!$C$2:$C$501,MATCH(B230,Contacts!$A$2:$A$501,0)),"ID inconnu"))</f>
        <v/>
      </c>
      <c r="F230" s="3" t="n"/>
      <c r="G230" s="8" t="n"/>
      <c r="I230" s="9">
        <f>IF(OR(G230="",H230="Oui"),"",IF(G230&lt;TODAY(),"En retard",IF(G230-TODAY()&lt;=7,"Cette semaine","")))</f>
        <v/>
      </c>
    </row>
    <row r="231">
      <c r="A231" s="8" t="n"/>
      <c r="C231" s="9">
        <f>IF(B231="","",IFERROR(INDEX(Contacts!$B$2:$B$501,MATCH(B231,Contacts!$A$2:$A$501,0))&amp;" "&amp;INDEX(Contacts!$C$2:$C$501,MATCH(B231,Contacts!$A$2:$A$501,0)),"ID inconnu"))</f>
        <v/>
      </c>
      <c r="F231" s="3" t="n"/>
      <c r="G231" s="8" t="n"/>
      <c r="I231" s="9">
        <f>IF(OR(G231="",H231="Oui"),"",IF(G231&lt;TODAY(),"En retard",IF(G231-TODAY()&lt;=7,"Cette semaine","")))</f>
        <v/>
      </c>
    </row>
    <row r="232">
      <c r="A232" s="8" t="n"/>
      <c r="C232" s="9">
        <f>IF(B232="","",IFERROR(INDEX(Contacts!$B$2:$B$501,MATCH(B232,Contacts!$A$2:$A$501,0))&amp;" "&amp;INDEX(Contacts!$C$2:$C$501,MATCH(B232,Contacts!$A$2:$A$501,0)),"ID inconnu"))</f>
        <v/>
      </c>
      <c r="F232" s="3" t="n"/>
      <c r="G232" s="8" t="n"/>
      <c r="I232" s="9">
        <f>IF(OR(G232="",H232="Oui"),"",IF(G232&lt;TODAY(),"En retard",IF(G232-TODAY()&lt;=7,"Cette semaine","")))</f>
        <v/>
      </c>
    </row>
    <row r="233">
      <c r="A233" s="8" t="n"/>
      <c r="C233" s="9">
        <f>IF(B233="","",IFERROR(INDEX(Contacts!$B$2:$B$501,MATCH(B233,Contacts!$A$2:$A$501,0))&amp;" "&amp;INDEX(Contacts!$C$2:$C$501,MATCH(B233,Contacts!$A$2:$A$501,0)),"ID inconnu"))</f>
        <v/>
      </c>
      <c r="F233" s="3" t="n"/>
      <c r="G233" s="8" t="n"/>
      <c r="I233" s="9">
        <f>IF(OR(G233="",H233="Oui"),"",IF(G233&lt;TODAY(),"En retard",IF(G233-TODAY()&lt;=7,"Cette semaine","")))</f>
        <v/>
      </c>
    </row>
    <row r="234">
      <c r="A234" s="8" t="n"/>
      <c r="C234" s="9">
        <f>IF(B234="","",IFERROR(INDEX(Contacts!$B$2:$B$501,MATCH(B234,Contacts!$A$2:$A$501,0))&amp;" "&amp;INDEX(Contacts!$C$2:$C$501,MATCH(B234,Contacts!$A$2:$A$501,0)),"ID inconnu"))</f>
        <v/>
      </c>
      <c r="F234" s="3" t="n"/>
      <c r="G234" s="8" t="n"/>
      <c r="I234" s="9">
        <f>IF(OR(G234="",H234="Oui"),"",IF(G234&lt;TODAY(),"En retard",IF(G234-TODAY()&lt;=7,"Cette semaine","")))</f>
        <v/>
      </c>
    </row>
    <row r="235">
      <c r="A235" s="8" t="n"/>
      <c r="C235" s="9">
        <f>IF(B235="","",IFERROR(INDEX(Contacts!$B$2:$B$501,MATCH(B235,Contacts!$A$2:$A$501,0))&amp;" "&amp;INDEX(Contacts!$C$2:$C$501,MATCH(B235,Contacts!$A$2:$A$501,0)),"ID inconnu"))</f>
        <v/>
      </c>
      <c r="F235" s="3" t="n"/>
      <c r="G235" s="8" t="n"/>
      <c r="I235" s="9">
        <f>IF(OR(G235="",H235="Oui"),"",IF(G235&lt;TODAY(),"En retard",IF(G235-TODAY()&lt;=7,"Cette semaine","")))</f>
        <v/>
      </c>
    </row>
    <row r="236">
      <c r="A236" s="8" t="n"/>
      <c r="C236" s="9">
        <f>IF(B236="","",IFERROR(INDEX(Contacts!$B$2:$B$501,MATCH(B236,Contacts!$A$2:$A$501,0))&amp;" "&amp;INDEX(Contacts!$C$2:$C$501,MATCH(B236,Contacts!$A$2:$A$501,0)),"ID inconnu"))</f>
        <v/>
      </c>
      <c r="F236" s="3" t="n"/>
      <c r="G236" s="8" t="n"/>
      <c r="I236" s="9">
        <f>IF(OR(G236="",H236="Oui"),"",IF(G236&lt;TODAY(),"En retard",IF(G236-TODAY()&lt;=7,"Cette semaine","")))</f>
        <v/>
      </c>
    </row>
    <row r="237">
      <c r="A237" s="8" t="n"/>
      <c r="C237" s="9">
        <f>IF(B237="","",IFERROR(INDEX(Contacts!$B$2:$B$501,MATCH(B237,Contacts!$A$2:$A$501,0))&amp;" "&amp;INDEX(Contacts!$C$2:$C$501,MATCH(B237,Contacts!$A$2:$A$501,0)),"ID inconnu"))</f>
        <v/>
      </c>
      <c r="F237" s="3" t="n"/>
      <c r="G237" s="8" t="n"/>
      <c r="I237" s="9">
        <f>IF(OR(G237="",H237="Oui"),"",IF(G237&lt;TODAY(),"En retard",IF(G237-TODAY()&lt;=7,"Cette semaine","")))</f>
        <v/>
      </c>
    </row>
    <row r="238">
      <c r="A238" s="8" t="n"/>
      <c r="C238" s="9">
        <f>IF(B238="","",IFERROR(INDEX(Contacts!$B$2:$B$501,MATCH(B238,Contacts!$A$2:$A$501,0))&amp;" "&amp;INDEX(Contacts!$C$2:$C$501,MATCH(B238,Contacts!$A$2:$A$501,0)),"ID inconnu"))</f>
        <v/>
      </c>
      <c r="F238" s="3" t="n"/>
      <c r="G238" s="8" t="n"/>
      <c r="I238" s="9">
        <f>IF(OR(G238="",H238="Oui"),"",IF(G238&lt;TODAY(),"En retard",IF(G238-TODAY()&lt;=7,"Cette semaine","")))</f>
        <v/>
      </c>
    </row>
    <row r="239">
      <c r="A239" s="8" t="n"/>
      <c r="C239" s="9">
        <f>IF(B239="","",IFERROR(INDEX(Contacts!$B$2:$B$501,MATCH(B239,Contacts!$A$2:$A$501,0))&amp;" "&amp;INDEX(Contacts!$C$2:$C$501,MATCH(B239,Contacts!$A$2:$A$501,0)),"ID inconnu"))</f>
        <v/>
      </c>
      <c r="F239" s="3" t="n"/>
      <c r="G239" s="8" t="n"/>
      <c r="I239" s="9">
        <f>IF(OR(G239="",H239="Oui"),"",IF(G239&lt;TODAY(),"En retard",IF(G239-TODAY()&lt;=7,"Cette semaine","")))</f>
        <v/>
      </c>
    </row>
    <row r="240">
      <c r="A240" s="8" t="n"/>
      <c r="C240" s="9">
        <f>IF(B240="","",IFERROR(INDEX(Contacts!$B$2:$B$501,MATCH(B240,Contacts!$A$2:$A$501,0))&amp;" "&amp;INDEX(Contacts!$C$2:$C$501,MATCH(B240,Contacts!$A$2:$A$501,0)),"ID inconnu"))</f>
        <v/>
      </c>
      <c r="F240" s="3" t="n"/>
      <c r="G240" s="8" t="n"/>
      <c r="I240" s="9">
        <f>IF(OR(G240="",H240="Oui"),"",IF(G240&lt;TODAY(),"En retard",IF(G240-TODAY()&lt;=7,"Cette semaine","")))</f>
        <v/>
      </c>
    </row>
    <row r="241">
      <c r="A241" s="8" t="n"/>
      <c r="C241" s="9">
        <f>IF(B241="","",IFERROR(INDEX(Contacts!$B$2:$B$501,MATCH(B241,Contacts!$A$2:$A$501,0))&amp;" "&amp;INDEX(Contacts!$C$2:$C$501,MATCH(B241,Contacts!$A$2:$A$501,0)),"ID inconnu"))</f>
        <v/>
      </c>
      <c r="F241" s="3" t="n"/>
      <c r="G241" s="8" t="n"/>
      <c r="I241" s="9">
        <f>IF(OR(G241="",H241="Oui"),"",IF(G241&lt;TODAY(),"En retard",IF(G241-TODAY()&lt;=7,"Cette semaine","")))</f>
        <v/>
      </c>
    </row>
    <row r="242">
      <c r="A242" s="8" t="n"/>
      <c r="C242" s="9">
        <f>IF(B242="","",IFERROR(INDEX(Contacts!$B$2:$B$501,MATCH(B242,Contacts!$A$2:$A$501,0))&amp;" "&amp;INDEX(Contacts!$C$2:$C$501,MATCH(B242,Contacts!$A$2:$A$501,0)),"ID inconnu"))</f>
        <v/>
      </c>
      <c r="F242" s="3" t="n"/>
      <c r="G242" s="8" t="n"/>
      <c r="I242" s="9">
        <f>IF(OR(G242="",H242="Oui"),"",IF(G242&lt;TODAY(),"En retard",IF(G242-TODAY()&lt;=7,"Cette semaine","")))</f>
        <v/>
      </c>
    </row>
    <row r="243">
      <c r="A243" s="8" t="n"/>
      <c r="C243" s="9">
        <f>IF(B243="","",IFERROR(INDEX(Contacts!$B$2:$B$501,MATCH(B243,Contacts!$A$2:$A$501,0))&amp;" "&amp;INDEX(Contacts!$C$2:$C$501,MATCH(B243,Contacts!$A$2:$A$501,0)),"ID inconnu"))</f>
        <v/>
      </c>
      <c r="F243" s="3" t="n"/>
      <c r="G243" s="8" t="n"/>
      <c r="I243" s="9">
        <f>IF(OR(G243="",H243="Oui"),"",IF(G243&lt;TODAY(),"En retard",IF(G243-TODAY()&lt;=7,"Cette semaine","")))</f>
        <v/>
      </c>
    </row>
    <row r="244">
      <c r="A244" s="8" t="n"/>
      <c r="C244" s="9">
        <f>IF(B244="","",IFERROR(INDEX(Contacts!$B$2:$B$501,MATCH(B244,Contacts!$A$2:$A$501,0))&amp;" "&amp;INDEX(Contacts!$C$2:$C$501,MATCH(B244,Contacts!$A$2:$A$501,0)),"ID inconnu"))</f>
        <v/>
      </c>
      <c r="F244" s="3" t="n"/>
      <c r="G244" s="8" t="n"/>
      <c r="I244" s="9">
        <f>IF(OR(G244="",H244="Oui"),"",IF(G244&lt;TODAY(),"En retard",IF(G244-TODAY()&lt;=7,"Cette semaine","")))</f>
        <v/>
      </c>
    </row>
    <row r="245">
      <c r="A245" s="8" t="n"/>
      <c r="C245" s="9">
        <f>IF(B245="","",IFERROR(INDEX(Contacts!$B$2:$B$501,MATCH(B245,Contacts!$A$2:$A$501,0))&amp;" "&amp;INDEX(Contacts!$C$2:$C$501,MATCH(B245,Contacts!$A$2:$A$501,0)),"ID inconnu"))</f>
        <v/>
      </c>
      <c r="F245" s="3" t="n"/>
      <c r="G245" s="8" t="n"/>
      <c r="I245" s="9">
        <f>IF(OR(G245="",H245="Oui"),"",IF(G245&lt;TODAY(),"En retard",IF(G245-TODAY()&lt;=7,"Cette semaine","")))</f>
        <v/>
      </c>
    </row>
    <row r="246">
      <c r="A246" s="8" t="n"/>
      <c r="C246" s="9">
        <f>IF(B246="","",IFERROR(INDEX(Contacts!$B$2:$B$501,MATCH(B246,Contacts!$A$2:$A$501,0))&amp;" "&amp;INDEX(Contacts!$C$2:$C$501,MATCH(B246,Contacts!$A$2:$A$501,0)),"ID inconnu"))</f>
        <v/>
      </c>
      <c r="F246" s="3" t="n"/>
      <c r="G246" s="8" t="n"/>
      <c r="I246" s="9">
        <f>IF(OR(G246="",H246="Oui"),"",IF(G246&lt;TODAY(),"En retard",IF(G246-TODAY()&lt;=7,"Cette semaine","")))</f>
        <v/>
      </c>
    </row>
    <row r="247">
      <c r="A247" s="8" t="n"/>
      <c r="C247" s="9">
        <f>IF(B247="","",IFERROR(INDEX(Contacts!$B$2:$B$501,MATCH(B247,Contacts!$A$2:$A$501,0))&amp;" "&amp;INDEX(Contacts!$C$2:$C$501,MATCH(B247,Contacts!$A$2:$A$501,0)),"ID inconnu"))</f>
        <v/>
      </c>
      <c r="F247" s="3" t="n"/>
      <c r="G247" s="8" t="n"/>
      <c r="I247" s="9">
        <f>IF(OR(G247="",H247="Oui"),"",IF(G247&lt;TODAY(),"En retard",IF(G247-TODAY()&lt;=7,"Cette semaine","")))</f>
        <v/>
      </c>
    </row>
    <row r="248">
      <c r="A248" s="8" t="n"/>
      <c r="C248" s="9">
        <f>IF(B248="","",IFERROR(INDEX(Contacts!$B$2:$B$501,MATCH(B248,Contacts!$A$2:$A$501,0))&amp;" "&amp;INDEX(Contacts!$C$2:$C$501,MATCH(B248,Contacts!$A$2:$A$501,0)),"ID inconnu"))</f>
        <v/>
      </c>
      <c r="F248" s="3" t="n"/>
      <c r="G248" s="8" t="n"/>
      <c r="I248" s="9">
        <f>IF(OR(G248="",H248="Oui"),"",IF(G248&lt;TODAY(),"En retard",IF(G248-TODAY()&lt;=7,"Cette semaine","")))</f>
        <v/>
      </c>
    </row>
    <row r="249">
      <c r="A249" s="8" t="n"/>
      <c r="C249" s="9">
        <f>IF(B249="","",IFERROR(INDEX(Contacts!$B$2:$B$501,MATCH(B249,Contacts!$A$2:$A$501,0))&amp;" "&amp;INDEX(Contacts!$C$2:$C$501,MATCH(B249,Contacts!$A$2:$A$501,0)),"ID inconnu"))</f>
        <v/>
      </c>
      <c r="F249" s="3" t="n"/>
      <c r="G249" s="8" t="n"/>
      <c r="I249" s="9">
        <f>IF(OR(G249="",H249="Oui"),"",IF(G249&lt;TODAY(),"En retard",IF(G249-TODAY()&lt;=7,"Cette semaine","")))</f>
        <v/>
      </c>
    </row>
    <row r="250">
      <c r="A250" s="8" t="n"/>
      <c r="C250" s="9">
        <f>IF(B250="","",IFERROR(INDEX(Contacts!$B$2:$B$501,MATCH(B250,Contacts!$A$2:$A$501,0))&amp;" "&amp;INDEX(Contacts!$C$2:$C$501,MATCH(B250,Contacts!$A$2:$A$501,0)),"ID inconnu"))</f>
        <v/>
      </c>
      <c r="F250" s="3" t="n"/>
      <c r="G250" s="8" t="n"/>
      <c r="I250" s="9">
        <f>IF(OR(G250="",H250="Oui"),"",IF(G250&lt;TODAY(),"En retard",IF(G250-TODAY()&lt;=7,"Cette semaine","")))</f>
        <v/>
      </c>
    </row>
    <row r="251">
      <c r="A251" s="8" t="n"/>
      <c r="C251" s="9">
        <f>IF(B251="","",IFERROR(INDEX(Contacts!$B$2:$B$501,MATCH(B251,Contacts!$A$2:$A$501,0))&amp;" "&amp;INDEX(Contacts!$C$2:$C$501,MATCH(B251,Contacts!$A$2:$A$501,0)),"ID inconnu"))</f>
        <v/>
      </c>
      <c r="F251" s="3" t="n"/>
      <c r="G251" s="8" t="n"/>
      <c r="I251" s="9">
        <f>IF(OR(G251="",H251="Oui"),"",IF(G251&lt;TODAY(),"En retard",IF(G251-TODAY()&lt;=7,"Cette semaine","")))</f>
        <v/>
      </c>
    </row>
    <row r="252">
      <c r="A252" s="8" t="n"/>
      <c r="C252" s="9">
        <f>IF(B252="","",IFERROR(INDEX(Contacts!$B$2:$B$501,MATCH(B252,Contacts!$A$2:$A$501,0))&amp;" "&amp;INDEX(Contacts!$C$2:$C$501,MATCH(B252,Contacts!$A$2:$A$501,0)),"ID inconnu"))</f>
        <v/>
      </c>
      <c r="F252" s="3" t="n"/>
      <c r="G252" s="8" t="n"/>
      <c r="I252" s="9">
        <f>IF(OR(G252="",H252="Oui"),"",IF(G252&lt;TODAY(),"En retard",IF(G252-TODAY()&lt;=7,"Cette semaine","")))</f>
        <v/>
      </c>
    </row>
    <row r="253">
      <c r="A253" s="8" t="n"/>
      <c r="C253" s="9">
        <f>IF(B253="","",IFERROR(INDEX(Contacts!$B$2:$B$501,MATCH(B253,Contacts!$A$2:$A$501,0))&amp;" "&amp;INDEX(Contacts!$C$2:$C$501,MATCH(B253,Contacts!$A$2:$A$501,0)),"ID inconnu"))</f>
        <v/>
      </c>
      <c r="F253" s="3" t="n"/>
      <c r="G253" s="8" t="n"/>
      <c r="I253" s="9">
        <f>IF(OR(G253="",H253="Oui"),"",IF(G253&lt;TODAY(),"En retard",IF(G253-TODAY()&lt;=7,"Cette semaine","")))</f>
        <v/>
      </c>
    </row>
    <row r="254">
      <c r="A254" s="8" t="n"/>
      <c r="C254" s="9">
        <f>IF(B254="","",IFERROR(INDEX(Contacts!$B$2:$B$501,MATCH(B254,Contacts!$A$2:$A$501,0))&amp;" "&amp;INDEX(Contacts!$C$2:$C$501,MATCH(B254,Contacts!$A$2:$A$501,0)),"ID inconnu"))</f>
        <v/>
      </c>
      <c r="F254" s="3" t="n"/>
      <c r="G254" s="8" t="n"/>
      <c r="I254" s="9">
        <f>IF(OR(G254="",H254="Oui"),"",IF(G254&lt;TODAY(),"En retard",IF(G254-TODAY()&lt;=7,"Cette semaine","")))</f>
        <v/>
      </c>
    </row>
    <row r="255">
      <c r="A255" s="8" t="n"/>
      <c r="C255" s="9">
        <f>IF(B255="","",IFERROR(INDEX(Contacts!$B$2:$B$501,MATCH(B255,Contacts!$A$2:$A$501,0))&amp;" "&amp;INDEX(Contacts!$C$2:$C$501,MATCH(B255,Contacts!$A$2:$A$501,0)),"ID inconnu"))</f>
        <v/>
      </c>
      <c r="F255" s="3" t="n"/>
      <c r="G255" s="8" t="n"/>
      <c r="I255" s="9">
        <f>IF(OR(G255="",H255="Oui"),"",IF(G255&lt;TODAY(),"En retard",IF(G255-TODAY()&lt;=7,"Cette semaine","")))</f>
        <v/>
      </c>
    </row>
    <row r="256">
      <c r="A256" s="8" t="n"/>
      <c r="C256" s="9">
        <f>IF(B256="","",IFERROR(INDEX(Contacts!$B$2:$B$501,MATCH(B256,Contacts!$A$2:$A$501,0))&amp;" "&amp;INDEX(Contacts!$C$2:$C$501,MATCH(B256,Contacts!$A$2:$A$501,0)),"ID inconnu"))</f>
        <v/>
      </c>
      <c r="F256" s="3" t="n"/>
      <c r="G256" s="8" t="n"/>
      <c r="I256" s="9">
        <f>IF(OR(G256="",H256="Oui"),"",IF(G256&lt;TODAY(),"En retard",IF(G256-TODAY()&lt;=7,"Cette semaine","")))</f>
        <v/>
      </c>
    </row>
    <row r="257">
      <c r="A257" s="8" t="n"/>
      <c r="C257" s="9">
        <f>IF(B257="","",IFERROR(INDEX(Contacts!$B$2:$B$501,MATCH(B257,Contacts!$A$2:$A$501,0))&amp;" "&amp;INDEX(Contacts!$C$2:$C$501,MATCH(B257,Contacts!$A$2:$A$501,0)),"ID inconnu"))</f>
        <v/>
      </c>
      <c r="F257" s="3" t="n"/>
      <c r="G257" s="8" t="n"/>
      <c r="I257" s="9">
        <f>IF(OR(G257="",H257="Oui"),"",IF(G257&lt;TODAY(),"En retard",IF(G257-TODAY()&lt;=7,"Cette semaine","")))</f>
        <v/>
      </c>
    </row>
    <row r="258">
      <c r="A258" s="8" t="n"/>
      <c r="C258" s="9">
        <f>IF(B258="","",IFERROR(INDEX(Contacts!$B$2:$B$501,MATCH(B258,Contacts!$A$2:$A$501,0))&amp;" "&amp;INDEX(Contacts!$C$2:$C$501,MATCH(B258,Contacts!$A$2:$A$501,0)),"ID inconnu"))</f>
        <v/>
      </c>
      <c r="F258" s="3" t="n"/>
      <c r="G258" s="8" t="n"/>
      <c r="I258" s="9">
        <f>IF(OR(G258="",H258="Oui"),"",IF(G258&lt;TODAY(),"En retard",IF(G258-TODAY()&lt;=7,"Cette semaine","")))</f>
        <v/>
      </c>
    </row>
    <row r="259">
      <c r="A259" s="8" t="n"/>
      <c r="C259" s="9">
        <f>IF(B259="","",IFERROR(INDEX(Contacts!$B$2:$B$501,MATCH(B259,Contacts!$A$2:$A$501,0))&amp;" "&amp;INDEX(Contacts!$C$2:$C$501,MATCH(B259,Contacts!$A$2:$A$501,0)),"ID inconnu"))</f>
        <v/>
      </c>
      <c r="F259" s="3" t="n"/>
      <c r="G259" s="8" t="n"/>
      <c r="I259" s="9">
        <f>IF(OR(G259="",H259="Oui"),"",IF(G259&lt;TODAY(),"En retard",IF(G259-TODAY()&lt;=7,"Cette semaine","")))</f>
        <v/>
      </c>
    </row>
    <row r="260">
      <c r="A260" s="8" t="n"/>
      <c r="C260" s="9">
        <f>IF(B260="","",IFERROR(INDEX(Contacts!$B$2:$B$501,MATCH(B260,Contacts!$A$2:$A$501,0))&amp;" "&amp;INDEX(Contacts!$C$2:$C$501,MATCH(B260,Contacts!$A$2:$A$501,0)),"ID inconnu"))</f>
        <v/>
      </c>
      <c r="F260" s="3" t="n"/>
      <c r="G260" s="8" t="n"/>
      <c r="I260" s="9">
        <f>IF(OR(G260="",H260="Oui"),"",IF(G260&lt;TODAY(),"En retard",IF(G260-TODAY()&lt;=7,"Cette semaine","")))</f>
        <v/>
      </c>
    </row>
    <row r="261">
      <c r="A261" s="8" t="n"/>
      <c r="C261" s="9">
        <f>IF(B261="","",IFERROR(INDEX(Contacts!$B$2:$B$501,MATCH(B261,Contacts!$A$2:$A$501,0))&amp;" "&amp;INDEX(Contacts!$C$2:$C$501,MATCH(B261,Contacts!$A$2:$A$501,0)),"ID inconnu"))</f>
        <v/>
      </c>
      <c r="F261" s="3" t="n"/>
      <c r="G261" s="8" t="n"/>
      <c r="I261" s="9">
        <f>IF(OR(G261="",H261="Oui"),"",IF(G261&lt;TODAY(),"En retard",IF(G261-TODAY()&lt;=7,"Cette semaine","")))</f>
        <v/>
      </c>
    </row>
    <row r="262">
      <c r="A262" s="8" t="n"/>
      <c r="C262" s="9">
        <f>IF(B262="","",IFERROR(INDEX(Contacts!$B$2:$B$501,MATCH(B262,Contacts!$A$2:$A$501,0))&amp;" "&amp;INDEX(Contacts!$C$2:$C$501,MATCH(B262,Contacts!$A$2:$A$501,0)),"ID inconnu"))</f>
        <v/>
      </c>
      <c r="F262" s="3" t="n"/>
      <c r="G262" s="8" t="n"/>
      <c r="I262" s="9">
        <f>IF(OR(G262="",H262="Oui"),"",IF(G262&lt;TODAY(),"En retard",IF(G262-TODAY()&lt;=7,"Cette semaine","")))</f>
        <v/>
      </c>
    </row>
    <row r="263">
      <c r="A263" s="8" t="n"/>
      <c r="C263" s="9">
        <f>IF(B263="","",IFERROR(INDEX(Contacts!$B$2:$B$501,MATCH(B263,Contacts!$A$2:$A$501,0))&amp;" "&amp;INDEX(Contacts!$C$2:$C$501,MATCH(B263,Contacts!$A$2:$A$501,0)),"ID inconnu"))</f>
        <v/>
      </c>
      <c r="F263" s="3" t="n"/>
      <c r="G263" s="8" t="n"/>
      <c r="I263" s="9">
        <f>IF(OR(G263="",H263="Oui"),"",IF(G263&lt;TODAY(),"En retard",IF(G263-TODAY()&lt;=7,"Cette semaine","")))</f>
        <v/>
      </c>
    </row>
    <row r="264">
      <c r="A264" s="8" t="n"/>
      <c r="C264" s="9">
        <f>IF(B264="","",IFERROR(INDEX(Contacts!$B$2:$B$501,MATCH(B264,Contacts!$A$2:$A$501,0))&amp;" "&amp;INDEX(Contacts!$C$2:$C$501,MATCH(B264,Contacts!$A$2:$A$501,0)),"ID inconnu"))</f>
        <v/>
      </c>
      <c r="F264" s="3" t="n"/>
      <c r="G264" s="8" t="n"/>
      <c r="I264" s="9">
        <f>IF(OR(G264="",H264="Oui"),"",IF(G264&lt;TODAY(),"En retard",IF(G264-TODAY()&lt;=7,"Cette semaine","")))</f>
        <v/>
      </c>
    </row>
    <row r="265">
      <c r="A265" s="8" t="n"/>
      <c r="C265" s="9">
        <f>IF(B265="","",IFERROR(INDEX(Contacts!$B$2:$B$501,MATCH(B265,Contacts!$A$2:$A$501,0))&amp;" "&amp;INDEX(Contacts!$C$2:$C$501,MATCH(B265,Contacts!$A$2:$A$501,0)),"ID inconnu"))</f>
        <v/>
      </c>
      <c r="F265" s="3" t="n"/>
      <c r="G265" s="8" t="n"/>
      <c r="I265" s="9">
        <f>IF(OR(G265="",H265="Oui"),"",IF(G265&lt;TODAY(),"En retard",IF(G265-TODAY()&lt;=7,"Cette semaine","")))</f>
        <v/>
      </c>
    </row>
    <row r="266">
      <c r="A266" s="8" t="n"/>
      <c r="C266" s="9">
        <f>IF(B266="","",IFERROR(INDEX(Contacts!$B$2:$B$501,MATCH(B266,Contacts!$A$2:$A$501,0))&amp;" "&amp;INDEX(Contacts!$C$2:$C$501,MATCH(B266,Contacts!$A$2:$A$501,0)),"ID inconnu"))</f>
        <v/>
      </c>
      <c r="F266" s="3" t="n"/>
      <c r="G266" s="8" t="n"/>
      <c r="I266" s="9">
        <f>IF(OR(G266="",H266="Oui"),"",IF(G266&lt;TODAY(),"En retard",IF(G266-TODAY()&lt;=7,"Cette semaine","")))</f>
        <v/>
      </c>
    </row>
    <row r="267">
      <c r="A267" s="8" t="n"/>
      <c r="C267" s="9">
        <f>IF(B267="","",IFERROR(INDEX(Contacts!$B$2:$B$501,MATCH(B267,Contacts!$A$2:$A$501,0))&amp;" "&amp;INDEX(Contacts!$C$2:$C$501,MATCH(B267,Contacts!$A$2:$A$501,0)),"ID inconnu"))</f>
        <v/>
      </c>
      <c r="F267" s="3" t="n"/>
      <c r="G267" s="8" t="n"/>
      <c r="I267" s="9">
        <f>IF(OR(G267="",H267="Oui"),"",IF(G267&lt;TODAY(),"En retard",IF(G267-TODAY()&lt;=7,"Cette semaine","")))</f>
        <v/>
      </c>
    </row>
    <row r="268">
      <c r="A268" s="8" t="n"/>
      <c r="C268" s="9">
        <f>IF(B268="","",IFERROR(INDEX(Contacts!$B$2:$B$501,MATCH(B268,Contacts!$A$2:$A$501,0))&amp;" "&amp;INDEX(Contacts!$C$2:$C$501,MATCH(B268,Contacts!$A$2:$A$501,0)),"ID inconnu"))</f>
        <v/>
      </c>
      <c r="F268" s="3" t="n"/>
      <c r="G268" s="8" t="n"/>
      <c r="I268" s="9">
        <f>IF(OR(G268="",H268="Oui"),"",IF(G268&lt;TODAY(),"En retard",IF(G268-TODAY()&lt;=7,"Cette semaine","")))</f>
        <v/>
      </c>
    </row>
    <row r="269">
      <c r="A269" s="8" t="n"/>
      <c r="C269" s="9">
        <f>IF(B269="","",IFERROR(INDEX(Contacts!$B$2:$B$501,MATCH(B269,Contacts!$A$2:$A$501,0))&amp;" "&amp;INDEX(Contacts!$C$2:$C$501,MATCH(B269,Contacts!$A$2:$A$501,0)),"ID inconnu"))</f>
        <v/>
      </c>
      <c r="F269" s="3" t="n"/>
      <c r="G269" s="8" t="n"/>
      <c r="I269" s="9">
        <f>IF(OR(G269="",H269="Oui"),"",IF(G269&lt;TODAY(),"En retard",IF(G269-TODAY()&lt;=7,"Cette semaine","")))</f>
        <v/>
      </c>
    </row>
    <row r="270">
      <c r="A270" s="8" t="n"/>
      <c r="C270" s="9">
        <f>IF(B270="","",IFERROR(INDEX(Contacts!$B$2:$B$501,MATCH(B270,Contacts!$A$2:$A$501,0))&amp;" "&amp;INDEX(Contacts!$C$2:$C$501,MATCH(B270,Contacts!$A$2:$A$501,0)),"ID inconnu"))</f>
        <v/>
      </c>
      <c r="F270" s="3" t="n"/>
      <c r="G270" s="8" t="n"/>
      <c r="I270" s="9">
        <f>IF(OR(G270="",H270="Oui"),"",IF(G270&lt;TODAY(),"En retard",IF(G270-TODAY()&lt;=7,"Cette semaine","")))</f>
        <v/>
      </c>
    </row>
    <row r="271">
      <c r="A271" s="8" t="n"/>
      <c r="C271" s="9">
        <f>IF(B271="","",IFERROR(INDEX(Contacts!$B$2:$B$501,MATCH(B271,Contacts!$A$2:$A$501,0))&amp;" "&amp;INDEX(Contacts!$C$2:$C$501,MATCH(B271,Contacts!$A$2:$A$501,0)),"ID inconnu"))</f>
        <v/>
      </c>
      <c r="F271" s="3" t="n"/>
      <c r="G271" s="8" t="n"/>
      <c r="I271" s="9">
        <f>IF(OR(G271="",H271="Oui"),"",IF(G271&lt;TODAY(),"En retard",IF(G271-TODAY()&lt;=7,"Cette semaine","")))</f>
        <v/>
      </c>
    </row>
    <row r="272">
      <c r="A272" s="8" t="n"/>
      <c r="C272" s="9">
        <f>IF(B272="","",IFERROR(INDEX(Contacts!$B$2:$B$501,MATCH(B272,Contacts!$A$2:$A$501,0))&amp;" "&amp;INDEX(Contacts!$C$2:$C$501,MATCH(B272,Contacts!$A$2:$A$501,0)),"ID inconnu"))</f>
        <v/>
      </c>
      <c r="F272" s="3" t="n"/>
      <c r="G272" s="8" t="n"/>
      <c r="I272" s="9">
        <f>IF(OR(G272="",H272="Oui"),"",IF(G272&lt;TODAY(),"En retard",IF(G272-TODAY()&lt;=7,"Cette semaine","")))</f>
        <v/>
      </c>
    </row>
    <row r="273">
      <c r="A273" s="8" t="n"/>
      <c r="C273" s="9">
        <f>IF(B273="","",IFERROR(INDEX(Contacts!$B$2:$B$501,MATCH(B273,Contacts!$A$2:$A$501,0))&amp;" "&amp;INDEX(Contacts!$C$2:$C$501,MATCH(B273,Contacts!$A$2:$A$501,0)),"ID inconnu"))</f>
        <v/>
      </c>
      <c r="F273" s="3" t="n"/>
      <c r="G273" s="8" t="n"/>
      <c r="I273" s="9">
        <f>IF(OR(G273="",H273="Oui"),"",IF(G273&lt;TODAY(),"En retard",IF(G273-TODAY()&lt;=7,"Cette semaine","")))</f>
        <v/>
      </c>
    </row>
    <row r="274">
      <c r="A274" s="8" t="n"/>
      <c r="C274" s="9">
        <f>IF(B274="","",IFERROR(INDEX(Contacts!$B$2:$B$501,MATCH(B274,Contacts!$A$2:$A$501,0))&amp;" "&amp;INDEX(Contacts!$C$2:$C$501,MATCH(B274,Contacts!$A$2:$A$501,0)),"ID inconnu"))</f>
        <v/>
      </c>
      <c r="F274" s="3" t="n"/>
      <c r="G274" s="8" t="n"/>
      <c r="I274" s="9">
        <f>IF(OR(G274="",H274="Oui"),"",IF(G274&lt;TODAY(),"En retard",IF(G274-TODAY()&lt;=7,"Cette semaine","")))</f>
        <v/>
      </c>
    </row>
    <row r="275">
      <c r="A275" s="8" t="n"/>
      <c r="C275" s="9">
        <f>IF(B275="","",IFERROR(INDEX(Contacts!$B$2:$B$501,MATCH(B275,Contacts!$A$2:$A$501,0))&amp;" "&amp;INDEX(Contacts!$C$2:$C$501,MATCH(B275,Contacts!$A$2:$A$501,0)),"ID inconnu"))</f>
        <v/>
      </c>
      <c r="F275" s="3" t="n"/>
      <c r="G275" s="8" t="n"/>
      <c r="I275" s="9">
        <f>IF(OR(G275="",H275="Oui"),"",IF(G275&lt;TODAY(),"En retard",IF(G275-TODAY()&lt;=7,"Cette semaine","")))</f>
        <v/>
      </c>
    </row>
    <row r="276">
      <c r="A276" s="8" t="n"/>
      <c r="C276" s="9">
        <f>IF(B276="","",IFERROR(INDEX(Contacts!$B$2:$B$501,MATCH(B276,Contacts!$A$2:$A$501,0))&amp;" "&amp;INDEX(Contacts!$C$2:$C$501,MATCH(B276,Contacts!$A$2:$A$501,0)),"ID inconnu"))</f>
        <v/>
      </c>
      <c r="F276" s="3" t="n"/>
      <c r="G276" s="8" t="n"/>
      <c r="I276" s="9">
        <f>IF(OR(G276="",H276="Oui"),"",IF(G276&lt;TODAY(),"En retard",IF(G276-TODAY()&lt;=7,"Cette semaine","")))</f>
        <v/>
      </c>
    </row>
    <row r="277">
      <c r="A277" s="8" t="n"/>
      <c r="C277" s="9">
        <f>IF(B277="","",IFERROR(INDEX(Contacts!$B$2:$B$501,MATCH(B277,Contacts!$A$2:$A$501,0))&amp;" "&amp;INDEX(Contacts!$C$2:$C$501,MATCH(B277,Contacts!$A$2:$A$501,0)),"ID inconnu"))</f>
        <v/>
      </c>
      <c r="F277" s="3" t="n"/>
      <c r="G277" s="8" t="n"/>
      <c r="I277" s="9">
        <f>IF(OR(G277="",H277="Oui"),"",IF(G277&lt;TODAY(),"En retard",IF(G277-TODAY()&lt;=7,"Cette semaine","")))</f>
        <v/>
      </c>
    </row>
    <row r="278">
      <c r="A278" s="8" t="n"/>
      <c r="C278" s="9">
        <f>IF(B278="","",IFERROR(INDEX(Contacts!$B$2:$B$501,MATCH(B278,Contacts!$A$2:$A$501,0))&amp;" "&amp;INDEX(Contacts!$C$2:$C$501,MATCH(B278,Contacts!$A$2:$A$501,0)),"ID inconnu"))</f>
        <v/>
      </c>
      <c r="F278" s="3" t="n"/>
      <c r="G278" s="8" t="n"/>
      <c r="I278" s="9">
        <f>IF(OR(G278="",H278="Oui"),"",IF(G278&lt;TODAY(),"En retard",IF(G278-TODAY()&lt;=7,"Cette semaine","")))</f>
        <v/>
      </c>
    </row>
    <row r="279">
      <c r="A279" s="8" t="n"/>
      <c r="C279" s="9">
        <f>IF(B279="","",IFERROR(INDEX(Contacts!$B$2:$B$501,MATCH(B279,Contacts!$A$2:$A$501,0))&amp;" "&amp;INDEX(Contacts!$C$2:$C$501,MATCH(B279,Contacts!$A$2:$A$501,0)),"ID inconnu"))</f>
        <v/>
      </c>
      <c r="F279" s="3" t="n"/>
      <c r="G279" s="8" t="n"/>
      <c r="I279" s="9">
        <f>IF(OR(G279="",H279="Oui"),"",IF(G279&lt;TODAY(),"En retard",IF(G279-TODAY()&lt;=7,"Cette semaine","")))</f>
        <v/>
      </c>
    </row>
    <row r="280">
      <c r="A280" s="8" t="n"/>
      <c r="C280" s="9">
        <f>IF(B280="","",IFERROR(INDEX(Contacts!$B$2:$B$501,MATCH(B280,Contacts!$A$2:$A$501,0))&amp;" "&amp;INDEX(Contacts!$C$2:$C$501,MATCH(B280,Contacts!$A$2:$A$501,0)),"ID inconnu"))</f>
        <v/>
      </c>
      <c r="F280" s="3" t="n"/>
      <c r="G280" s="8" t="n"/>
      <c r="I280" s="9">
        <f>IF(OR(G280="",H280="Oui"),"",IF(G280&lt;TODAY(),"En retard",IF(G280-TODAY()&lt;=7,"Cette semaine","")))</f>
        <v/>
      </c>
    </row>
    <row r="281">
      <c r="A281" s="8" t="n"/>
      <c r="C281" s="9">
        <f>IF(B281="","",IFERROR(INDEX(Contacts!$B$2:$B$501,MATCH(B281,Contacts!$A$2:$A$501,0))&amp;" "&amp;INDEX(Contacts!$C$2:$C$501,MATCH(B281,Contacts!$A$2:$A$501,0)),"ID inconnu"))</f>
        <v/>
      </c>
      <c r="F281" s="3" t="n"/>
      <c r="G281" s="8" t="n"/>
      <c r="I281" s="9">
        <f>IF(OR(G281="",H281="Oui"),"",IF(G281&lt;TODAY(),"En retard",IF(G281-TODAY()&lt;=7,"Cette semaine","")))</f>
        <v/>
      </c>
    </row>
    <row r="282">
      <c r="A282" s="8" t="n"/>
      <c r="C282" s="9">
        <f>IF(B282="","",IFERROR(INDEX(Contacts!$B$2:$B$501,MATCH(B282,Contacts!$A$2:$A$501,0))&amp;" "&amp;INDEX(Contacts!$C$2:$C$501,MATCH(B282,Contacts!$A$2:$A$501,0)),"ID inconnu"))</f>
        <v/>
      </c>
      <c r="F282" s="3" t="n"/>
      <c r="G282" s="8" t="n"/>
      <c r="I282" s="9">
        <f>IF(OR(G282="",H282="Oui"),"",IF(G282&lt;TODAY(),"En retard",IF(G282-TODAY()&lt;=7,"Cette semaine","")))</f>
        <v/>
      </c>
    </row>
    <row r="283">
      <c r="A283" s="8" t="n"/>
      <c r="C283" s="9">
        <f>IF(B283="","",IFERROR(INDEX(Contacts!$B$2:$B$501,MATCH(B283,Contacts!$A$2:$A$501,0))&amp;" "&amp;INDEX(Contacts!$C$2:$C$501,MATCH(B283,Contacts!$A$2:$A$501,0)),"ID inconnu"))</f>
        <v/>
      </c>
      <c r="F283" s="3" t="n"/>
      <c r="G283" s="8" t="n"/>
      <c r="I283" s="9">
        <f>IF(OR(G283="",H283="Oui"),"",IF(G283&lt;TODAY(),"En retard",IF(G283-TODAY()&lt;=7,"Cette semaine","")))</f>
        <v/>
      </c>
    </row>
    <row r="284">
      <c r="A284" s="8" t="n"/>
      <c r="C284" s="9">
        <f>IF(B284="","",IFERROR(INDEX(Contacts!$B$2:$B$501,MATCH(B284,Contacts!$A$2:$A$501,0))&amp;" "&amp;INDEX(Contacts!$C$2:$C$501,MATCH(B284,Contacts!$A$2:$A$501,0)),"ID inconnu"))</f>
        <v/>
      </c>
      <c r="F284" s="3" t="n"/>
      <c r="G284" s="8" t="n"/>
      <c r="I284" s="9">
        <f>IF(OR(G284="",H284="Oui"),"",IF(G284&lt;TODAY(),"En retard",IF(G284-TODAY()&lt;=7,"Cette semaine","")))</f>
        <v/>
      </c>
    </row>
    <row r="285">
      <c r="A285" s="8" t="n"/>
      <c r="C285" s="9">
        <f>IF(B285="","",IFERROR(INDEX(Contacts!$B$2:$B$501,MATCH(B285,Contacts!$A$2:$A$501,0))&amp;" "&amp;INDEX(Contacts!$C$2:$C$501,MATCH(B285,Contacts!$A$2:$A$501,0)),"ID inconnu"))</f>
        <v/>
      </c>
      <c r="F285" s="3" t="n"/>
      <c r="G285" s="8" t="n"/>
      <c r="I285" s="9">
        <f>IF(OR(G285="",H285="Oui"),"",IF(G285&lt;TODAY(),"En retard",IF(G285-TODAY()&lt;=7,"Cette semaine","")))</f>
        <v/>
      </c>
    </row>
    <row r="286">
      <c r="A286" s="8" t="n"/>
      <c r="C286" s="9">
        <f>IF(B286="","",IFERROR(INDEX(Contacts!$B$2:$B$501,MATCH(B286,Contacts!$A$2:$A$501,0))&amp;" "&amp;INDEX(Contacts!$C$2:$C$501,MATCH(B286,Contacts!$A$2:$A$501,0)),"ID inconnu"))</f>
        <v/>
      </c>
      <c r="F286" s="3" t="n"/>
      <c r="G286" s="8" t="n"/>
      <c r="I286" s="9">
        <f>IF(OR(G286="",H286="Oui"),"",IF(G286&lt;TODAY(),"En retard",IF(G286-TODAY()&lt;=7,"Cette semaine","")))</f>
        <v/>
      </c>
    </row>
    <row r="287">
      <c r="A287" s="8" t="n"/>
      <c r="C287" s="9">
        <f>IF(B287="","",IFERROR(INDEX(Contacts!$B$2:$B$501,MATCH(B287,Contacts!$A$2:$A$501,0))&amp;" "&amp;INDEX(Contacts!$C$2:$C$501,MATCH(B287,Contacts!$A$2:$A$501,0)),"ID inconnu"))</f>
        <v/>
      </c>
      <c r="F287" s="3" t="n"/>
      <c r="G287" s="8" t="n"/>
      <c r="I287" s="9">
        <f>IF(OR(G287="",H287="Oui"),"",IF(G287&lt;TODAY(),"En retard",IF(G287-TODAY()&lt;=7,"Cette semaine","")))</f>
        <v/>
      </c>
    </row>
    <row r="288">
      <c r="A288" s="8" t="n"/>
      <c r="C288" s="9">
        <f>IF(B288="","",IFERROR(INDEX(Contacts!$B$2:$B$501,MATCH(B288,Contacts!$A$2:$A$501,0))&amp;" "&amp;INDEX(Contacts!$C$2:$C$501,MATCH(B288,Contacts!$A$2:$A$501,0)),"ID inconnu"))</f>
        <v/>
      </c>
      <c r="F288" s="3" t="n"/>
      <c r="G288" s="8" t="n"/>
      <c r="I288" s="9">
        <f>IF(OR(G288="",H288="Oui"),"",IF(G288&lt;TODAY(),"En retard",IF(G288-TODAY()&lt;=7,"Cette semaine","")))</f>
        <v/>
      </c>
    </row>
    <row r="289">
      <c r="A289" s="8" t="n"/>
      <c r="C289" s="9">
        <f>IF(B289="","",IFERROR(INDEX(Contacts!$B$2:$B$501,MATCH(B289,Contacts!$A$2:$A$501,0))&amp;" "&amp;INDEX(Contacts!$C$2:$C$501,MATCH(B289,Contacts!$A$2:$A$501,0)),"ID inconnu"))</f>
        <v/>
      </c>
      <c r="F289" s="3" t="n"/>
      <c r="G289" s="8" t="n"/>
      <c r="I289" s="9">
        <f>IF(OR(G289="",H289="Oui"),"",IF(G289&lt;TODAY(),"En retard",IF(G289-TODAY()&lt;=7,"Cette semaine","")))</f>
        <v/>
      </c>
    </row>
    <row r="290">
      <c r="A290" s="8" t="n"/>
      <c r="C290" s="9">
        <f>IF(B290="","",IFERROR(INDEX(Contacts!$B$2:$B$501,MATCH(B290,Contacts!$A$2:$A$501,0))&amp;" "&amp;INDEX(Contacts!$C$2:$C$501,MATCH(B290,Contacts!$A$2:$A$501,0)),"ID inconnu"))</f>
        <v/>
      </c>
      <c r="F290" s="3" t="n"/>
      <c r="G290" s="8" t="n"/>
      <c r="I290" s="9">
        <f>IF(OR(G290="",H290="Oui"),"",IF(G290&lt;TODAY(),"En retard",IF(G290-TODAY()&lt;=7,"Cette semaine","")))</f>
        <v/>
      </c>
    </row>
    <row r="291">
      <c r="A291" s="8" t="n"/>
      <c r="C291" s="9">
        <f>IF(B291="","",IFERROR(INDEX(Contacts!$B$2:$B$501,MATCH(B291,Contacts!$A$2:$A$501,0))&amp;" "&amp;INDEX(Contacts!$C$2:$C$501,MATCH(B291,Contacts!$A$2:$A$501,0)),"ID inconnu"))</f>
        <v/>
      </c>
      <c r="F291" s="3" t="n"/>
      <c r="G291" s="8" t="n"/>
      <c r="I291" s="9">
        <f>IF(OR(G291="",H291="Oui"),"",IF(G291&lt;TODAY(),"En retard",IF(G291-TODAY()&lt;=7,"Cette semaine","")))</f>
        <v/>
      </c>
    </row>
    <row r="292">
      <c r="A292" s="8" t="n"/>
      <c r="C292" s="9">
        <f>IF(B292="","",IFERROR(INDEX(Contacts!$B$2:$B$501,MATCH(B292,Contacts!$A$2:$A$501,0))&amp;" "&amp;INDEX(Contacts!$C$2:$C$501,MATCH(B292,Contacts!$A$2:$A$501,0)),"ID inconnu"))</f>
        <v/>
      </c>
      <c r="F292" s="3" t="n"/>
      <c r="G292" s="8" t="n"/>
      <c r="I292" s="9">
        <f>IF(OR(G292="",H292="Oui"),"",IF(G292&lt;TODAY(),"En retard",IF(G292-TODAY()&lt;=7,"Cette semaine","")))</f>
        <v/>
      </c>
    </row>
    <row r="293">
      <c r="A293" s="8" t="n"/>
      <c r="C293" s="9">
        <f>IF(B293="","",IFERROR(INDEX(Contacts!$B$2:$B$501,MATCH(B293,Contacts!$A$2:$A$501,0))&amp;" "&amp;INDEX(Contacts!$C$2:$C$501,MATCH(B293,Contacts!$A$2:$A$501,0)),"ID inconnu"))</f>
        <v/>
      </c>
      <c r="F293" s="3" t="n"/>
      <c r="G293" s="8" t="n"/>
      <c r="I293" s="9">
        <f>IF(OR(G293="",H293="Oui"),"",IF(G293&lt;TODAY(),"En retard",IF(G293-TODAY()&lt;=7,"Cette semaine","")))</f>
        <v/>
      </c>
    </row>
    <row r="294">
      <c r="A294" s="8" t="n"/>
      <c r="C294" s="9">
        <f>IF(B294="","",IFERROR(INDEX(Contacts!$B$2:$B$501,MATCH(B294,Contacts!$A$2:$A$501,0))&amp;" "&amp;INDEX(Contacts!$C$2:$C$501,MATCH(B294,Contacts!$A$2:$A$501,0)),"ID inconnu"))</f>
        <v/>
      </c>
      <c r="F294" s="3" t="n"/>
      <c r="G294" s="8" t="n"/>
      <c r="I294" s="9">
        <f>IF(OR(G294="",H294="Oui"),"",IF(G294&lt;TODAY(),"En retard",IF(G294-TODAY()&lt;=7,"Cette semaine","")))</f>
        <v/>
      </c>
    </row>
    <row r="295">
      <c r="A295" s="8" t="n"/>
      <c r="C295" s="9">
        <f>IF(B295="","",IFERROR(INDEX(Contacts!$B$2:$B$501,MATCH(B295,Contacts!$A$2:$A$501,0))&amp;" "&amp;INDEX(Contacts!$C$2:$C$501,MATCH(B295,Contacts!$A$2:$A$501,0)),"ID inconnu"))</f>
        <v/>
      </c>
      <c r="F295" s="3" t="n"/>
      <c r="G295" s="8" t="n"/>
      <c r="I295" s="9">
        <f>IF(OR(G295="",H295="Oui"),"",IF(G295&lt;TODAY(),"En retard",IF(G295-TODAY()&lt;=7,"Cette semaine","")))</f>
        <v/>
      </c>
    </row>
    <row r="296">
      <c r="A296" s="8" t="n"/>
      <c r="C296" s="9">
        <f>IF(B296="","",IFERROR(INDEX(Contacts!$B$2:$B$501,MATCH(B296,Contacts!$A$2:$A$501,0))&amp;" "&amp;INDEX(Contacts!$C$2:$C$501,MATCH(B296,Contacts!$A$2:$A$501,0)),"ID inconnu"))</f>
        <v/>
      </c>
      <c r="F296" s="3" t="n"/>
      <c r="G296" s="8" t="n"/>
      <c r="I296" s="9">
        <f>IF(OR(G296="",H296="Oui"),"",IF(G296&lt;TODAY(),"En retard",IF(G296-TODAY()&lt;=7,"Cette semaine","")))</f>
        <v/>
      </c>
    </row>
    <row r="297">
      <c r="A297" s="8" t="n"/>
      <c r="C297" s="9">
        <f>IF(B297="","",IFERROR(INDEX(Contacts!$B$2:$B$501,MATCH(B297,Contacts!$A$2:$A$501,0))&amp;" "&amp;INDEX(Contacts!$C$2:$C$501,MATCH(B297,Contacts!$A$2:$A$501,0)),"ID inconnu"))</f>
        <v/>
      </c>
      <c r="F297" s="3" t="n"/>
      <c r="G297" s="8" t="n"/>
      <c r="I297" s="9">
        <f>IF(OR(G297="",H297="Oui"),"",IF(G297&lt;TODAY(),"En retard",IF(G297-TODAY()&lt;=7,"Cette semaine","")))</f>
        <v/>
      </c>
    </row>
    <row r="298">
      <c r="A298" s="8" t="n"/>
      <c r="C298" s="9">
        <f>IF(B298="","",IFERROR(INDEX(Contacts!$B$2:$B$501,MATCH(B298,Contacts!$A$2:$A$501,0))&amp;" "&amp;INDEX(Contacts!$C$2:$C$501,MATCH(B298,Contacts!$A$2:$A$501,0)),"ID inconnu"))</f>
        <v/>
      </c>
      <c r="F298" s="3" t="n"/>
      <c r="G298" s="8" t="n"/>
      <c r="I298" s="9">
        <f>IF(OR(G298="",H298="Oui"),"",IF(G298&lt;TODAY(),"En retard",IF(G298-TODAY()&lt;=7,"Cette semaine","")))</f>
        <v/>
      </c>
    </row>
    <row r="299">
      <c r="A299" s="8" t="n"/>
      <c r="C299" s="9">
        <f>IF(B299="","",IFERROR(INDEX(Contacts!$B$2:$B$501,MATCH(B299,Contacts!$A$2:$A$501,0))&amp;" "&amp;INDEX(Contacts!$C$2:$C$501,MATCH(B299,Contacts!$A$2:$A$501,0)),"ID inconnu"))</f>
        <v/>
      </c>
      <c r="F299" s="3" t="n"/>
      <c r="G299" s="8" t="n"/>
      <c r="I299" s="9">
        <f>IF(OR(G299="",H299="Oui"),"",IF(G299&lt;TODAY(),"En retard",IF(G299-TODAY()&lt;=7,"Cette semaine","")))</f>
        <v/>
      </c>
    </row>
    <row r="300">
      <c r="A300" s="8" t="n"/>
      <c r="C300" s="9">
        <f>IF(B300="","",IFERROR(INDEX(Contacts!$B$2:$B$501,MATCH(B300,Contacts!$A$2:$A$501,0))&amp;" "&amp;INDEX(Contacts!$C$2:$C$501,MATCH(B300,Contacts!$A$2:$A$501,0)),"ID inconnu"))</f>
        <v/>
      </c>
      <c r="F300" s="3" t="n"/>
      <c r="G300" s="8" t="n"/>
      <c r="I300" s="9">
        <f>IF(OR(G300="",H300="Oui"),"",IF(G300&lt;TODAY(),"En retard",IF(G300-TODAY()&lt;=7,"Cette semaine","")))</f>
        <v/>
      </c>
    </row>
    <row r="301">
      <c r="A301" s="8" t="n"/>
      <c r="C301" s="9">
        <f>IF(B301="","",IFERROR(INDEX(Contacts!$B$2:$B$501,MATCH(B301,Contacts!$A$2:$A$501,0))&amp;" "&amp;INDEX(Contacts!$C$2:$C$501,MATCH(B301,Contacts!$A$2:$A$501,0)),"ID inconnu"))</f>
        <v/>
      </c>
      <c r="F301" s="3" t="n"/>
      <c r="G301" s="8" t="n"/>
      <c r="I301" s="9">
        <f>IF(OR(G301="",H301="Oui"),"",IF(G301&lt;TODAY(),"En retard",IF(G301-TODAY()&lt;=7,"Cette semaine","")))</f>
        <v/>
      </c>
    </row>
    <row r="302">
      <c r="A302" s="8" t="n"/>
      <c r="C302" s="9">
        <f>IF(B302="","",IFERROR(INDEX(Contacts!$B$2:$B$501,MATCH(B302,Contacts!$A$2:$A$501,0))&amp;" "&amp;INDEX(Contacts!$C$2:$C$501,MATCH(B302,Contacts!$A$2:$A$501,0)),"ID inconnu"))</f>
        <v/>
      </c>
      <c r="F302" s="3" t="n"/>
      <c r="G302" s="8" t="n"/>
      <c r="I302" s="9">
        <f>IF(OR(G302="",H302="Oui"),"",IF(G302&lt;TODAY(),"En retard",IF(G302-TODAY()&lt;=7,"Cette semaine","")))</f>
        <v/>
      </c>
    </row>
    <row r="303">
      <c r="A303" s="8" t="n"/>
      <c r="C303" s="9">
        <f>IF(B303="","",IFERROR(INDEX(Contacts!$B$2:$B$501,MATCH(B303,Contacts!$A$2:$A$501,0))&amp;" "&amp;INDEX(Contacts!$C$2:$C$501,MATCH(B303,Contacts!$A$2:$A$501,0)),"ID inconnu"))</f>
        <v/>
      </c>
      <c r="F303" s="3" t="n"/>
      <c r="G303" s="8" t="n"/>
      <c r="I303" s="9">
        <f>IF(OR(G303="",H303="Oui"),"",IF(G303&lt;TODAY(),"En retard",IF(G303-TODAY()&lt;=7,"Cette semaine","")))</f>
        <v/>
      </c>
    </row>
    <row r="304">
      <c r="A304" s="8" t="n"/>
      <c r="C304" s="9">
        <f>IF(B304="","",IFERROR(INDEX(Contacts!$B$2:$B$501,MATCH(B304,Contacts!$A$2:$A$501,0))&amp;" "&amp;INDEX(Contacts!$C$2:$C$501,MATCH(B304,Contacts!$A$2:$A$501,0)),"ID inconnu"))</f>
        <v/>
      </c>
      <c r="F304" s="3" t="n"/>
      <c r="G304" s="8" t="n"/>
      <c r="I304" s="9">
        <f>IF(OR(G304="",H304="Oui"),"",IF(G304&lt;TODAY(),"En retard",IF(G304-TODAY()&lt;=7,"Cette semaine","")))</f>
        <v/>
      </c>
    </row>
    <row r="305">
      <c r="A305" s="8" t="n"/>
      <c r="C305" s="9">
        <f>IF(B305="","",IFERROR(INDEX(Contacts!$B$2:$B$501,MATCH(B305,Contacts!$A$2:$A$501,0))&amp;" "&amp;INDEX(Contacts!$C$2:$C$501,MATCH(B305,Contacts!$A$2:$A$501,0)),"ID inconnu"))</f>
        <v/>
      </c>
      <c r="F305" s="3" t="n"/>
      <c r="G305" s="8" t="n"/>
      <c r="I305" s="9">
        <f>IF(OR(G305="",H305="Oui"),"",IF(G305&lt;TODAY(),"En retard",IF(G305-TODAY()&lt;=7,"Cette semaine","")))</f>
        <v/>
      </c>
    </row>
    <row r="306">
      <c r="A306" s="8" t="n"/>
      <c r="C306" s="9">
        <f>IF(B306="","",IFERROR(INDEX(Contacts!$B$2:$B$501,MATCH(B306,Contacts!$A$2:$A$501,0))&amp;" "&amp;INDEX(Contacts!$C$2:$C$501,MATCH(B306,Contacts!$A$2:$A$501,0)),"ID inconnu"))</f>
        <v/>
      </c>
      <c r="F306" s="3" t="n"/>
      <c r="G306" s="8" t="n"/>
      <c r="I306" s="9">
        <f>IF(OR(G306="",H306="Oui"),"",IF(G306&lt;TODAY(),"En retard",IF(G306-TODAY()&lt;=7,"Cette semaine","")))</f>
        <v/>
      </c>
    </row>
    <row r="307">
      <c r="A307" s="8" t="n"/>
      <c r="C307" s="9">
        <f>IF(B307="","",IFERROR(INDEX(Contacts!$B$2:$B$501,MATCH(B307,Contacts!$A$2:$A$501,0))&amp;" "&amp;INDEX(Contacts!$C$2:$C$501,MATCH(B307,Contacts!$A$2:$A$501,0)),"ID inconnu"))</f>
        <v/>
      </c>
      <c r="F307" s="3" t="n"/>
      <c r="G307" s="8" t="n"/>
      <c r="I307" s="9">
        <f>IF(OR(G307="",H307="Oui"),"",IF(G307&lt;TODAY(),"En retard",IF(G307-TODAY()&lt;=7,"Cette semaine","")))</f>
        <v/>
      </c>
    </row>
    <row r="308">
      <c r="A308" s="8" t="n"/>
      <c r="C308" s="9">
        <f>IF(B308="","",IFERROR(INDEX(Contacts!$B$2:$B$501,MATCH(B308,Contacts!$A$2:$A$501,0))&amp;" "&amp;INDEX(Contacts!$C$2:$C$501,MATCH(B308,Contacts!$A$2:$A$501,0)),"ID inconnu"))</f>
        <v/>
      </c>
      <c r="F308" s="3" t="n"/>
      <c r="G308" s="8" t="n"/>
      <c r="I308" s="9">
        <f>IF(OR(G308="",H308="Oui"),"",IF(G308&lt;TODAY(),"En retard",IF(G308-TODAY()&lt;=7,"Cette semaine","")))</f>
        <v/>
      </c>
    </row>
    <row r="309">
      <c r="A309" s="8" t="n"/>
      <c r="C309" s="9">
        <f>IF(B309="","",IFERROR(INDEX(Contacts!$B$2:$B$501,MATCH(B309,Contacts!$A$2:$A$501,0))&amp;" "&amp;INDEX(Contacts!$C$2:$C$501,MATCH(B309,Contacts!$A$2:$A$501,0)),"ID inconnu"))</f>
        <v/>
      </c>
      <c r="F309" s="3" t="n"/>
      <c r="G309" s="8" t="n"/>
      <c r="I309" s="9">
        <f>IF(OR(G309="",H309="Oui"),"",IF(G309&lt;TODAY(),"En retard",IF(G309-TODAY()&lt;=7,"Cette semaine","")))</f>
        <v/>
      </c>
    </row>
    <row r="310">
      <c r="A310" s="8" t="n"/>
      <c r="C310" s="9">
        <f>IF(B310="","",IFERROR(INDEX(Contacts!$B$2:$B$501,MATCH(B310,Contacts!$A$2:$A$501,0))&amp;" "&amp;INDEX(Contacts!$C$2:$C$501,MATCH(B310,Contacts!$A$2:$A$501,0)),"ID inconnu"))</f>
        <v/>
      </c>
      <c r="F310" s="3" t="n"/>
      <c r="G310" s="8" t="n"/>
      <c r="I310" s="9">
        <f>IF(OR(G310="",H310="Oui"),"",IF(G310&lt;TODAY(),"En retard",IF(G310-TODAY()&lt;=7,"Cette semaine","")))</f>
        <v/>
      </c>
    </row>
    <row r="311">
      <c r="A311" s="8" t="n"/>
      <c r="C311" s="9">
        <f>IF(B311="","",IFERROR(INDEX(Contacts!$B$2:$B$501,MATCH(B311,Contacts!$A$2:$A$501,0))&amp;" "&amp;INDEX(Contacts!$C$2:$C$501,MATCH(B311,Contacts!$A$2:$A$501,0)),"ID inconnu"))</f>
        <v/>
      </c>
      <c r="F311" s="3" t="n"/>
      <c r="G311" s="8" t="n"/>
      <c r="I311" s="9">
        <f>IF(OR(G311="",H311="Oui"),"",IF(G311&lt;TODAY(),"En retard",IF(G311-TODAY()&lt;=7,"Cette semaine","")))</f>
        <v/>
      </c>
    </row>
    <row r="312">
      <c r="A312" s="8" t="n"/>
      <c r="C312" s="9">
        <f>IF(B312="","",IFERROR(INDEX(Contacts!$B$2:$B$501,MATCH(B312,Contacts!$A$2:$A$501,0))&amp;" "&amp;INDEX(Contacts!$C$2:$C$501,MATCH(B312,Contacts!$A$2:$A$501,0)),"ID inconnu"))</f>
        <v/>
      </c>
      <c r="F312" s="3" t="n"/>
      <c r="G312" s="8" t="n"/>
      <c r="I312" s="9">
        <f>IF(OR(G312="",H312="Oui"),"",IF(G312&lt;TODAY(),"En retard",IF(G312-TODAY()&lt;=7,"Cette semaine","")))</f>
        <v/>
      </c>
    </row>
    <row r="313">
      <c r="A313" s="8" t="n"/>
      <c r="C313" s="9">
        <f>IF(B313="","",IFERROR(INDEX(Contacts!$B$2:$B$501,MATCH(B313,Contacts!$A$2:$A$501,0))&amp;" "&amp;INDEX(Contacts!$C$2:$C$501,MATCH(B313,Contacts!$A$2:$A$501,0)),"ID inconnu"))</f>
        <v/>
      </c>
      <c r="F313" s="3" t="n"/>
      <c r="G313" s="8" t="n"/>
      <c r="I313" s="9">
        <f>IF(OR(G313="",H313="Oui"),"",IF(G313&lt;TODAY(),"En retard",IF(G313-TODAY()&lt;=7,"Cette semaine","")))</f>
        <v/>
      </c>
    </row>
    <row r="314">
      <c r="A314" s="8" t="n"/>
      <c r="C314" s="9">
        <f>IF(B314="","",IFERROR(INDEX(Contacts!$B$2:$B$501,MATCH(B314,Contacts!$A$2:$A$501,0))&amp;" "&amp;INDEX(Contacts!$C$2:$C$501,MATCH(B314,Contacts!$A$2:$A$501,0)),"ID inconnu"))</f>
        <v/>
      </c>
      <c r="F314" s="3" t="n"/>
      <c r="G314" s="8" t="n"/>
      <c r="I314" s="9">
        <f>IF(OR(G314="",H314="Oui"),"",IF(G314&lt;TODAY(),"En retard",IF(G314-TODAY()&lt;=7,"Cette semaine","")))</f>
        <v/>
      </c>
    </row>
    <row r="315">
      <c r="A315" s="8" t="n"/>
      <c r="C315" s="9">
        <f>IF(B315="","",IFERROR(INDEX(Contacts!$B$2:$B$501,MATCH(B315,Contacts!$A$2:$A$501,0))&amp;" "&amp;INDEX(Contacts!$C$2:$C$501,MATCH(B315,Contacts!$A$2:$A$501,0)),"ID inconnu"))</f>
        <v/>
      </c>
      <c r="F315" s="3" t="n"/>
      <c r="G315" s="8" t="n"/>
      <c r="I315" s="9">
        <f>IF(OR(G315="",H315="Oui"),"",IF(G315&lt;TODAY(),"En retard",IF(G315-TODAY()&lt;=7,"Cette semaine","")))</f>
        <v/>
      </c>
    </row>
    <row r="316">
      <c r="A316" s="8" t="n"/>
      <c r="C316" s="9">
        <f>IF(B316="","",IFERROR(INDEX(Contacts!$B$2:$B$501,MATCH(B316,Contacts!$A$2:$A$501,0))&amp;" "&amp;INDEX(Contacts!$C$2:$C$501,MATCH(B316,Contacts!$A$2:$A$501,0)),"ID inconnu"))</f>
        <v/>
      </c>
      <c r="F316" s="3" t="n"/>
      <c r="G316" s="8" t="n"/>
      <c r="I316" s="9">
        <f>IF(OR(G316="",H316="Oui"),"",IF(G316&lt;TODAY(),"En retard",IF(G316-TODAY()&lt;=7,"Cette semaine","")))</f>
        <v/>
      </c>
    </row>
    <row r="317">
      <c r="A317" s="8" t="n"/>
      <c r="C317" s="9">
        <f>IF(B317="","",IFERROR(INDEX(Contacts!$B$2:$B$501,MATCH(B317,Contacts!$A$2:$A$501,0))&amp;" "&amp;INDEX(Contacts!$C$2:$C$501,MATCH(B317,Contacts!$A$2:$A$501,0)),"ID inconnu"))</f>
        <v/>
      </c>
      <c r="F317" s="3" t="n"/>
      <c r="G317" s="8" t="n"/>
      <c r="I317" s="9">
        <f>IF(OR(G317="",H317="Oui"),"",IF(G317&lt;TODAY(),"En retard",IF(G317-TODAY()&lt;=7,"Cette semaine","")))</f>
        <v/>
      </c>
    </row>
    <row r="318">
      <c r="A318" s="8" t="n"/>
      <c r="C318" s="9">
        <f>IF(B318="","",IFERROR(INDEX(Contacts!$B$2:$B$501,MATCH(B318,Contacts!$A$2:$A$501,0))&amp;" "&amp;INDEX(Contacts!$C$2:$C$501,MATCH(B318,Contacts!$A$2:$A$501,0)),"ID inconnu"))</f>
        <v/>
      </c>
      <c r="F318" s="3" t="n"/>
      <c r="G318" s="8" t="n"/>
      <c r="I318" s="9">
        <f>IF(OR(G318="",H318="Oui"),"",IF(G318&lt;TODAY(),"En retard",IF(G318-TODAY()&lt;=7,"Cette semaine","")))</f>
        <v/>
      </c>
    </row>
    <row r="319">
      <c r="A319" s="8" t="n"/>
      <c r="C319" s="9">
        <f>IF(B319="","",IFERROR(INDEX(Contacts!$B$2:$B$501,MATCH(B319,Contacts!$A$2:$A$501,0))&amp;" "&amp;INDEX(Contacts!$C$2:$C$501,MATCH(B319,Contacts!$A$2:$A$501,0)),"ID inconnu"))</f>
        <v/>
      </c>
      <c r="F319" s="3" t="n"/>
      <c r="G319" s="8" t="n"/>
      <c r="I319" s="9">
        <f>IF(OR(G319="",H319="Oui"),"",IF(G319&lt;TODAY(),"En retard",IF(G319-TODAY()&lt;=7,"Cette semaine","")))</f>
        <v/>
      </c>
    </row>
    <row r="320">
      <c r="A320" s="8" t="n"/>
      <c r="C320" s="9">
        <f>IF(B320="","",IFERROR(INDEX(Contacts!$B$2:$B$501,MATCH(B320,Contacts!$A$2:$A$501,0))&amp;" "&amp;INDEX(Contacts!$C$2:$C$501,MATCH(B320,Contacts!$A$2:$A$501,0)),"ID inconnu"))</f>
        <v/>
      </c>
      <c r="F320" s="3" t="n"/>
      <c r="G320" s="8" t="n"/>
      <c r="I320" s="9">
        <f>IF(OR(G320="",H320="Oui"),"",IF(G320&lt;TODAY(),"En retard",IF(G320-TODAY()&lt;=7,"Cette semaine","")))</f>
        <v/>
      </c>
    </row>
    <row r="321">
      <c r="A321" s="8" t="n"/>
      <c r="C321" s="9">
        <f>IF(B321="","",IFERROR(INDEX(Contacts!$B$2:$B$501,MATCH(B321,Contacts!$A$2:$A$501,0))&amp;" "&amp;INDEX(Contacts!$C$2:$C$501,MATCH(B321,Contacts!$A$2:$A$501,0)),"ID inconnu"))</f>
        <v/>
      </c>
      <c r="F321" s="3" t="n"/>
      <c r="G321" s="8" t="n"/>
      <c r="I321" s="9">
        <f>IF(OR(G321="",H321="Oui"),"",IF(G321&lt;TODAY(),"En retard",IF(G321-TODAY()&lt;=7,"Cette semaine","")))</f>
        <v/>
      </c>
    </row>
    <row r="322">
      <c r="A322" s="8" t="n"/>
      <c r="C322" s="9">
        <f>IF(B322="","",IFERROR(INDEX(Contacts!$B$2:$B$501,MATCH(B322,Contacts!$A$2:$A$501,0))&amp;" "&amp;INDEX(Contacts!$C$2:$C$501,MATCH(B322,Contacts!$A$2:$A$501,0)),"ID inconnu"))</f>
        <v/>
      </c>
      <c r="F322" s="3" t="n"/>
      <c r="G322" s="8" t="n"/>
      <c r="I322" s="9">
        <f>IF(OR(G322="",H322="Oui"),"",IF(G322&lt;TODAY(),"En retard",IF(G322-TODAY()&lt;=7,"Cette semaine","")))</f>
        <v/>
      </c>
    </row>
    <row r="323">
      <c r="A323" s="8" t="n"/>
      <c r="C323" s="9">
        <f>IF(B323="","",IFERROR(INDEX(Contacts!$B$2:$B$501,MATCH(B323,Contacts!$A$2:$A$501,0))&amp;" "&amp;INDEX(Contacts!$C$2:$C$501,MATCH(B323,Contacts!$A$2:$A$501,0)),"ID inconnu"))</f>
        <v/>
      </c>
      <c r="F323" s="3" t="n"/>
      <c r="G323" s="8" t="n"/>
      <c r="I323" s="9">
        <f>IF(OR(G323="",H323="Oui"),"",IF(G323&lt;TODAY(),"En retard",IF(G323-TODAY()&lt;=7,"Cette semaine","")))</f>
        <v/>
      </c>
    </row>
    <row r="324">
      <c r="A324" s="8" t="n"/>
      <c r="C324" s="9">
        <f>IF(B324="","",IFERROR(INDEX(Contacts!$B$2:$B$501,MATCH(B324,Contacts!$A$2:$A$501,0))&amp;" "&amp;INDEX(Contacts!$C$2:$C$501,MATCH(B324,Contacts!$A$2:$A$501,0)),"ID inconnu"))</f>
        <v/>
      </c>
      <c r="F324" s="3" t="n"/>
      <c r="G324" s="8" t="n"/>
      <c r="I324" s="9">
        <f>IF(OR(G324="",H324="Oui"),"",IF(G324&lt;TODAY(),"En retard",IF(G324-TODAY()&lt;=7,"Cette semaine","")))</f>
        <v/>
      </c>
    </row>
    <row r="325">
      <c r="A325" s="8" t="n"/>
      <c r="C325" s="9">
        <f>IF(B325="","",IFERROR(INDEX(Contacts!$B$2:$B$501,MATCH(B325,Contacts!$A$2:$A$501,0))&amp;" "&amp;INDEX(Contacts!$C$2:$C$501,MATCH(B325,Contacts!$A$2:$A$501,0)),"ID inconnu"))</f>
        <v/>
      </c>
      <c r="F325" s="3" t="n"/>
      <c r="G325" s="8" t="n"/>
      <c r="I325" s="9">
        <f>IF(OR(G325="",H325="Oui"),"",IF(G325&lt;TODAY(),"En retard",IF(G325-TODAY()&lt;=7,"Cette semaine","")))</f>
        <v/>
      </c>
    </row>
    <row r="326">
      <c r="A326" s="8" t="n"/>
      <c r="C326" s="9">
        <f>IF(B326="","",IFERROR(INDEX(Contacts!$B$2:$B$501,MATCH(B326,Contacts!$A$2:$A$501,0))&amp;" "&amp;INDEX(Contacts!$C$2:$C$501,MATCH(B326,Contacts!$A$2:$A$501,0)),"ID inconnu"))</f>
        <v/>
      </c>
      <c r="F326" s="3" t="n"/>
      <c r="G326" s="8" t="n"/>
      <c r="I326" s="9">
        <f>IF(OR(G326="",H326="Oui"),"",IF(G326&lt;TODAY(),"En retard",IF(G326-TODAY()&lt;=7,"Cette semaine","")))</f>
        <v/>
      </c>
    </row>
    <row r="327">
      <c r="A327" s="8" t="n"/>
      <c r="C327" s="9">
        <f>IF(B327="","",IFERROR(INDEX(Contacts!$B$2:$B$501,MATCH(B327,Contacts!$A$2:$A$501,0))&amp;" "&amp;INDEX(Contacts!$C$2:$C$501,MATCH(B327,Contacts!$A$2:$A$501,0)),"ID inconnu"))</f>
        <v/>
      </c>
      <c r="F327" s="3" t="n"/>
      <c r="G327" s="8" t="n"/>
      <c r="I327" s="9">
        <f>IF(OR(G327="",H327="Oui"),"",IF(G327&lt;TODAY(),"En retard",IF(G327-TODAY()&lt;=7,"Cette semaine","")))</f>
        <v/>
      </c>
    </row>
    <row r="328">
      <c r="A328" s="8" t="n"/>
      <c r="C328" s="9">
        <f>IF(B328="","",IFERROR(INDEX(Contacts!$B$2:$B$501,MATCH(B328,Contacts!$A$2:$A$501,0))&amp;" "&amp;INDEX(Contacts!$C$2:$C$501,MATCH(B328,Contacts!$A$2:$A$501,0)),"ID inconnu"))</f>
        <v/>
      </c>
      <c r="F328" s="3" t="n"/>
      <c r="G328" s="8" t="n"/>
      <c r="I328" s="9">
        <f>IF(OR(G328="",H328="Oui"),"",IF(G328&lt;TODAY(),"En retard",IF(G328-TODAY()&lt;=7,"Cette semaine","")))</f>
        <v/>
      </c>
    </row>
    <row r="329">
      <c r="A329" s="8" t="n"/>
      <c r="C329" s="9">
        <f>IF(B329="","",IFERROR(INDEX(Contacts!$B$2:$B$501,MATCH(B329,Contacts!$A$2:$A$501,0))&amp;" "&amp;INDEX(Contacts!$C$2:$C$501,MATCH(B329,Contacts!$A$2:$A$501,0)),"ID inconnu"))</f>
        <v/>
      </c>
      <c r="F329" s="3" t="n"/>
      <c r="G329" s="8" t="n"/>
      <c r="I329" s="9">
        <f>IF(OR(G329="",H329="Oui"),"",IF(G329&lt;TODAY(),"En retard",IF(G329-TODAY()&lt;=7,"Cette semaine","")))</f>
        <v/>
      </c>
    </row>
    <row r="330">
      <c r="A330" s="8" t="n"/>
      <c r="C330" s="9">
        <f>IF(B330="","",IFERROR(INDEX(Contacts!$B$2:$B$501,MATCH(B330,Contacts!$A$2:$A$501,0))&amp;" "&amp;INDEX(Contacts!$C$2:$C$501,MATCH(B330,Contacts!$A$2:$A$501,0)),"ID inconnu"))</f>
        <v/>
      </c>
      <c r="F330" s="3" t="n"/>
      <c r="G330" s="8" t="n"/>
      <c r="I330" s="9">
        <f>IF(OR(G330="",H330="Oui"),"",IF(G330&lt;TODAY(),"En retard",IF(G330-TODAY()&lt;=7,"Cette semaine","")))</f>
        <v/>
      </c>
    </row>
    <row r="331">
      <c r="A331" s="8" t="n"/>
      <c r="C331" s="9">
        <f>IF(B331="","",IFERROR(INDEX(Contacts!$B$2:$B$501,MATCH(B331,Contacts!$A$2:$A$501,0))&amp;" "&amp;INDEX(Contacts!$C$2:$C$501,MATCH(B331,Contacts!$A$2:$A$501,0)),"ID inconnu"))</f>
        <v/>
      </c>
      <c r="F331" s="3" t="n"/>
      <c r="G331" s="8" t="n"/>
      <c r="I331" s="9">
        <f>IF(OR(G331="",H331="Oui"),"",IF(G331&lt;TODAY(),"En retard",IF(G331-TODAY()&lt;=7,"Cette semaine","")))</f>
        <v/>
      </c>
    </row>
    <row r="332">
      <c r="A332" s="8" t="n"/>
      <c r="C332" s="9">
        <f>IF(B332="","",IFERROR(INDEX(Contacts!$B$2:$B$501,MATCH(B332,Contacts!$A$2:$A$501,0))&amp;" "&amp;INDEX(Contacts!$C$2:$C$501,MATCH(B332,Contacts!$A$2:$A$501,0)),"ID inconnu"))</f>
        <v/>
      </c>
      <c r="F332" s="3" t="n"/>
      <c r="G332" s="8" t="n"/>
      <c r="I332" s="9">
        <f>IF(OR(G332="",H332="Oui"),"",IF(G332&lt;TODAY(),"En retard",IF(G332-TODAY()&lt;=7,"Cette semaine","")))</f>
        <v/>
      </c>
    </row>
    <row r="333">
      <c r="A333" s="8" t="n"/>
      <c r="C333" s="9">
        <f>IF(B333="","",IFERROR(INDEX(Contacts!$B$2:$B$501,MATCH(B333,Contacts!$A$2:$A$501,0))&amp;" "&amp;INDEX(Contacts!$C$2:$C$501,MATCH(B333,Contacts!$A$2:$A$501,0)),"ID inconnu"))</f>
        <v/>
      </c>
      <c r="F333" s="3" t="n"/>
      <c r="G333" s="8" t="n"/>
      <c r="I333" s="9">
        <f>IF(OR(G333="",H333="Oui"),"",IF(G333&lt;TODAY(),"En retard",IF(G333-TODAY()&lt;=7,"Cette semaine","")))</f>
        <v/>
      </c>
    </row>
    <row r="334">
      <c r="A334" s="8" t="n"/>
      <c r="C334" s="9">
        <f>IF(B334="","",IFERROR(INDEX(Contacts!$B$2:$B$501,MATCH(B334,Contacts!$A$2:$A$501,0))&amp;" "&amp;INDEX(Contacts!$C$2:$C$501,MATCH(B334,Contacts!$A$2:$A$501,0)),"ID inconnu"))</f>
        <v/>
      </c>
      <c r="F334" s="3" t="n"/>
      <c r="G334" s="8" t="n"/>
      <c r="I334" s="9">
        <f>IF(OR(G334="",H334="Oui"),"",IF(G334&lt;TODAY(),"En retard",IF(G334-TODAY()&lt;=7,"Cette semaine","")))</f>
        <v/>
      </c>
    </row>
    <row r="335">
      <c r="A335" s="8" t="n"/>
      <c r="C335" s="9">
        <f>IF(B335="","",IFERROR(INDEX(Contacts!$B$2:$B$501,MATCH(B335,Contacts!$A$2:$A$501,0))&amp;" "&amp;INDEX(Contacts!$C$2:$C$501,MATCH(B335,Contacts!$A$2:$A$501,0)),"ID inconnu"))</f>
        <v/>
      </c>
      <c r="F335" s="3" t="n"/>
      <c r="G335" s="8" t="n"/>
      <c r="I335" s="9">
        <f>IF(OR(G335="",H335="Oui"),"",IF(G335&lt;TODAY(),"En retard",IF(G335-TODAY()&lt;=7,"Cette semaine","")))</f>
        <v/>
      </c>
    </row>
    <row r="336">
      <c r="A336" s="8" t="n"/>
      <c r="C336" s="9">
        <f>IF(B336="","",IFERROR(INDEX(Contacts!$B$2:$B$501,MATCH(B336,Contacts!$A$2:$A$501,0))&amp;" "&amp;INDEX(Contacts!$C$2:$C$501,MATCH(B336,Contacts!$A$2:$A$501,0)),"ID inconnu"))</f>
        <v/>
      </c>
      <c r="F336" s="3" t="n"/>
      <c r="G336" s="8" t="n"/>
      <c r="I336" s="9">
        <f>IF(OR(G336="",H336="Oui"),"",IF(G336&lt;TODAY(),"En retard",IF(G336-TODAY()&lt;=7,"Cette semaine","")))</f>
        <v/>
      </c>
    </row>
    <row r="337">
      <c r="A337" s="8" t="n"/>
      <c r="C337" s="9">
        <f>IF(B337="","",IFERROR(INDEX(Contacts!$B$2:$B$501,MATCH(B337,Contacts!$A$2:$A$501,0))&amp;" "&amp;INDEX(Contacts!$C$2:$C$501,MATCH(B337,Contacts!$A$2:$A$501,0)),"ID inconnu"))</f>
        <v/>
      </c>
      <c r="F337" s="3" t="n"/>
      <c r="G337" s="8" t="n"/>
      <c r="I337" s="9">
        <f>IF(OR(G337="",H337="Oui"),"",IF(G337&lt;TODAY(),"En retard",IF(G337-TODAY()&lt;=7,"Cette semaine","")))</f>
        <v/>
      </c>
    </row>
    <row r="338">
      <c r="A338" s="8" t="n"/>
      <c r="C338" s="9">
        <f>IF(B338="","",IFERROR(INDEX(Contacts!$B$2:$B$501,MATCH(B338,Contacts!$A$2:$A$501,0))&amp;" "&amp;INDEX(Contacts!$C$2:$C$501,MATCH(B338,Contacts!$A$2:$A$501,0)),"ID inconnu"))</f>
        <v/>
      </c>
      <c r="F338" s="3" t="n"/>
      <c r="G338" s="8" t="n"/>
      <c r="I338" s="9">
        <f>IF(OR(G338="",H338="Oui"),"",IF(G338&lt;TODAY(),"En retard",IF(G338-TODAY()&lt;=7,"Cette semaine","")))</f>
        <v/>
      </c>
    </row>
    <row r="339">
      <c r="A339" s="8" t="n"/>
      <c r="C339" s="9">
        <f>IF(B339="","",IFERROR(INDEX(Contacts!$B$2:$B$501,MATCH(B339,Contacts!$A$2:$A$501,0))&amp;" "&amp;INDEX(Contacts!$C$2:$C$501,MATCH(B339,Contacts!$A$2:$A$501,0)),"ID inconnu"))</f>
        <v/>
      </c>
      <c r="F339" s="3" t="n"/>
      <c r="G339" s="8" t="n"/>
      <c r="I339" s="9">
        <f>IF(OR(G339="",H339="Oui"),"",IF(G339&lt;TODAY(),"En retard",IF(G339-TODAY()&lt;=7,"Cette semaine","")))</f>
        <v/>
      </c>
    </row>
    <row r="340">
      <c r="A340" s="8" t="n"/>
      <c r="C340" s="9">
        <f>IF(B340="","",IFERROR(INDEX(Contacts!$B$2:$B$501,MATCH(B340,Contacts!$A$2:$A$501,0))&amp;" "&amp;INDEX(Contacts!$C$2:$C$501,MATCH(B340,Contacts!$A$2:$A$501,0)),"ID inconnu"))</f>
        <v/>
      </c>
      <c r="F340" s="3" t="n"/>
      <c r="G340" s="8" t="n"/>
      <c r="I340" s="9">
        <f>IF(OR(G340="",H340="Oui"),"",IF(G340&lt;TODAY(),"En retard",IF(G340-TODAY()&lt;=7,"Cette semaine","")))</f>
        <v/>
      </c>
    </row>
    <row r="341">
      <c r="A341" s="8" t="n"/>
      <c r="C341" s="9">
        <f>IF(B341="","",IFERROR(INDEX(Contacts!$B$2:$B$501,MATCH(B341,Contacts!$A$2:$A$501,0))&amp;" "&amp;INDEX(Contacts!$C$2:$C$501,MATCH(B341,Contacts!$A$2:$A$501,0)),"ID inconnu"))</f>
        <v/>
      </c>
      <c r="F341" s="3" t="n"/>
      <c r="G341" s="8" t="n"/>
      <c r="I341" s="9">
        <f>IF(OR(G341="",H341="Oui"),"",IF(G341&lt;TODAY(),"En retard",IF(G341-TODAY()&lt;=7,"Cette semaine","")))</f>
        <v/>
      </c>
    </row>
    <row r="342">
      <c r="A342" s="8" t="n"/>
      <c r="C342" s="9">
        <f>IF(B342="","",IFERROR(INDEX(Contacts!$B$2:$B$501,MATCH(B342,Contacts!$A$2:$A$501,0))&amp;" "&amp;INDEX(Contacts!$C$2:$C$501,MATCH(B342,Contacts!$A$2:$A$501,0)),"ID inconnu"))</f>
        <v/>
      </c>
      <c r="F342" s="3" t="n"/>
      <c r="G342" s="8" t="n"/>
      <c r="I342" s="9">
        <f>IF(OR(G342="",H342="Oui"),"",IF(G342&lt;TODAY(),"En retard",IF(G342-TODAY()&lt;=7,"Cette semaine","")))</f>
        <v/>
      </c>
    </row>
    <row r="343">
      <c r="A343" s="8" t="n"/>
      <c r="C343" s="9">
        <f>IF(B343="","",IFERROR(INDEX(Contacts!$B$2:$B$501,MATCH(B343,Contacts!$A$2:$A$501,0))&amp;" "&amp;INDEX(Contacts!$C$2:$C$501,MATCH(B343,Contacts!$A$2:$A$501,0)),"ID inconnu"))</f>
        <v/>
      </c>
      <c r="F343" s="3" t="n"/>
      <c r="G343" s="8" t="n"/>
      <c r="I343" s="9">
        <f>IF(OR(G343="",H343="Oui"),"",IF(G343&lt;TODAY(),"En retard",IF(G343-TODAY()&lt;=7,"Cette semaine","")))</f>
        <v/>
      </c>
    </row>
    <row r="344">
      <c r="A344" s="8" t="n"/>
      <c r="C344" s="9">
        <f>IF(B344="","",IFERROR(INDEX(Contacts!$B$2:$B$501,MATCH(B344,Contacts!$A$2:$A$501,0))&amp;" "&amp;INDEX(Contacts!$C$2:$C$501,MATCH(B344,Contacts!$A$2:$A$501,0)),"ID inconnu"))</f>
        <v/>
      </c>
      <c r="F344" s="3" t="n"/>
      <c r="G344" s="8" t="n"/>
      <c r="I344" s="9">
        <f>IF(OR(G344="",H344="Oui"),"",IF(G344&lt;TODAY(),"En retard",IF(G344-TODAY()&lt;=7,"Cette semaine","")))</f>
        <v/>
      </c>
    </row>
    <row r="345">
      <c r="A345" s="8" t="n"/>
      <c r="C345" s="9">
        <f>IF(B345="","",IFERROR(INDEX(Contacts!$B$2:$B$501,MATCH(B345,Contacts!$A$2:$A$501,0))&amp;" "&amp;INDEX(Contacts!$C$2:$C$501,MATCH(B345,Contacts!$A$2:$A$501,0)),"ID inconnu"))</f>
        <v/>
      </c>
      <c r="F345" s="3" t="n"/>
      <c r="G345" s="8" t="n"/>
      <c r="I345" s="9">
        <f>IF(OR(G345="",H345="Oui"),"",IF(G345&lt;TODAY(),"En retard",IF(G345-TODAY()&lt;=7,"Cette semaine","")))</f>
        <v/>
      </c>
    </row>
    <row r="346">
      <c r="A346" s="8" t="n"/>
      <c r="C346" s="9">
        <f>IF(B346="","",IFERROR(INDEX(Contacts!$B$2:$B$501,MATCH(B346,Contacts!$A$2:$A$501,0))&amp;" "&amp;INDEX(Contacts!$C$2:$C$501,MATCH(B346,Contacts!$A$2:$A$501,0)),"ID inconnu"))</f>
        <v/>
      </c>
      <c r="F346" s="3" t="n"/>
      <c r="G346" s="8" t="n"/>
      <c r="I346" s="9">
        <f>IF(OR(G346="",H346="Oui"),"",IF(G346&lt;TODAY(),"En retard",IF(G346-TODAY()&lt;=7,"Cette semaine","")))</f>
        <v/>
      </c>
    </row>
    <row r="347">
      <c r="A347" s="8" t="n"/>
      <c r="C347" s="9">
        <f>IF(B347="","",IFERROR(INDEX(Contacts!$B$2:$B$501,MATCH(B347,Contacts!$A$2:$A$501,0))&amp;" "&amp;INDEX(Contacts!$C$2:$C$501,MATCH(B347,Contacts!$A$2:$A$501,0)),"ID inconnu"))</f>
        <v/>
      </c>
      <c r="F347" s="3" t="n"/>
      <c r="G347" s="8" t="n"/>
      <c r="I347" s="9">
        <f>IF(OR(G347="",H347="Oui"),"",IF(G347&lt;TODAY(),"En retard",IF(G347-TODAY()&lt;=7,"Cette semaine","")))</f>
        <v/>
      </c>
    </row>
    <row r="348">
      <c r="A348" s="8" t="n"/>
      <c r="C348" s="9">
        <f>IF(B348="","",IFERROR(INDEX(Contacts!$B$2:$B$501,MATCH(B348,Contacts!$A$2:$A$501,0))&amp;" "&amp;INDEX(Contacts!$C$2:$C$501,MATCH(B348,Contacts!$A$2:$A$501,0)),"ID inconnu"))</f>
        <v/>
      </c>
      <c r="F348" s="3" t="n"/>
      <c r="G348" s="8" t="n"/>
      <c r="I348" s="9">
        <f>IF(OR(G348="",H348="Oui"),"",IF(G348&lt;TODAY(),"En retard",IF(G348-TODAY()&lt;=7,"Cette semaine","")))</f>
        <v/>
      </c>
    </row>
    <row r="349">
      <c r="A349" s="8" t="n"/>
      <c r="C349" s="9">
        <f>IF(B349="","",IFERROR(INDEX(Contacts!$B$2:$B$501,MATCH(B349,Contacts!$A$2:$A$501,0))&amp;" "&amp;INDEX(Contacts!$C$2:$C$501,MATCH(B349,Contacts!$A$2:$A$501,0)),"ID inconnu"))</f>
        <v/>
      </c>
      <c r="F349" s="3" t="n"/>
      <c r="G349" s="8" t="n"/>
      <c r="I349" s="9">
        <f>IF(OR(G349="",H349="Oui"),"",IF(G349&lt;TODAY(),"En retard",IF(G349-TODAY()&lt;=7,"Cette semaine","")))</f>
        <v/>
      </c>
    </row>
    <row r="350">
      <c r="A350" s="8" t="n"/>
      <c r="C350" s="9">
        <f>IF(B350="","",IFERROR(INDEX(Contacts!$B$2:$B$501,MATCH(B350,Contacts!$A$2:$A$501,0))&amp;" "&amp;INDEX(Contacts!$C$2:$C$501,MATCH(B350,Contacts!$A$2:$A$501,0)),"ID inconnu"))</f>
        <v/>
      </c>
      <c r="F350" s="3" t="n"/>
      <c r="G350" s="8" t="n"/>
      <c r="I350" s="9">
        <f>IF(OR(G350="",H350="Oui"),"",IF(G350&lt;TODAY(),"En retard",IF(G350-TODAY()&lt;=7,"Cette semaine","")))</f>
        <v/>
      </c>
    </row>
    <row r="351">
      <c r="A351" s="8" t="n"/>
      <c r="C351" s="9">
        <f>IF(B351="","",IFERROR(INDEX(Contacts!$B$2:$B$501,MATCH(B351,Contacts!$A$2:$A$501,0))&amp;" "&amp;INDEX(Contacts!$C$2:$C$501,MATCH(B351,Contacts!$A$2:$A$501,0)),"ID inconnu"))</f>
        <v/>
      </c>
      <c r="F351" s="3" t="n"/>
      <c r="G351" s="8" t="n"/>
      <c r="I351" s="9">
        <f>IF(OR(G351="",H351="Oui"),"",IF(G351&lt;TODAY(),"En retard",IF(G351-TODAY()&lt;=7,"Cette semaine","")))</f>
        <v/>
      </c>
    </row>
    <row r="352">
      <c r="A352" s="8" t="n"/>
      <c r="C352" s="9">
        <f>IF(B352="","",IFERROR(INDEX(Contacts!$B$2:$B$501,MATCH(B352,Contacts!$A$2:$A$501,0))&amp;" "&amp;INDEX(Contacts!$C$2:$C$501,MATCH(B352,Contacts!$A$2:$A$501,0)),"ID inconnu"))</f>
        <v/>
      </c>
      <c r="F352" s="3" t="n"/>
      <c r="G352" s="8" t="n"/>
      <c r="I352" s="9">
        <f>IF(OR(G352="",H352="Oui"),"",IF(G352&lt;TODAY(),"En retard",IF(G352-TODAY()&lt;=7,"Cette semaine","")))</f>
        <v/>
      </c>
    </row>
    <row r="353">
      <c r="A353" s="8" t="n"/>
      <c r="C353" s="9">
        <f>IF(B353="","",IFERROR(INDEX(Contacts!$B$2:$B$501,MATCH(B353,Contacts!$A$2:$A$501,0))&amp;" "&amp;INDEX(Contacts!$C$2:$C$501,MATCH(B353,Contacts!$A$2:$A$501,0)),"ID inconnu"))</f>
        <v/>
      </c>
      <c r="F353" s="3" t="n"/>
      <c r="G353" s="8" t="n"/>
      <c r="I353" s="9">
        <f>IF(OR(G353="",H353="Oui"),"",IF(G353&lt;TODAY(),"En retard",IF(G353-TODAY()&lt;=7,"Cette semaine","")))</f>
        <v/>
      </c>
    </row>
    <row r="354">
      <c r="A354" s="8" t="n"/>
      <c r="C354" s="9">
        <f>IF(B354="","",IFERROR(INDEX(Contacts!$B$2:$B$501,MATCH(B354,Contacts!$A$2:$A$501,0))&amp;" "&amp;INDEX(Contacts!$C$2:$C$501,MATCH(B354,Contacts!$A$2:$A$501,0)),"ID inconnu"))</f>
        <v/>
      </c>
      <c r="F354" s="3" t="n"/>
      <c r="G354" s="8" t="n"/>
      <c r="I354" s="9">
        <f>IF(OR(G354="",H354="Oui"),"",IF(G354&lt;TODAY(),"En retard",IF(G354-TODAY()&lt;=7,"Cette semaine","")))</f>
        <v/>
      </c>
    </row>
    <row r="355">
      <c r="A355" s="8" t="n"/>
      <c r="C355" s="9">
        <f>IF(B355="","",IFERROR(INDEX(Contacts!$B$2:$B$501,MATCH(B355,Contacts!$A$2:$A$501,0))&amp;" "&amp;INDEX(Contacts!$C$2:$C$501,MATCH(B355,Contacts!$A$2:$A$501,0)),"ID inconnu"))</f>
        <v/>
      </c>
      <c r="F355" s="3" t="n"/>
      <c r="G355" s="8" t="n"/>
      <c r="I355" s="9">
        <f>IF(OR(G355="",H355="Oui"),"",IF(G355&lt;TODAY(),"En retard",IF(G355-TODAY()&lt;=7,"Cette semaine","")))</f>
        <v/>
      </c>
    </row>
    <row r="356">
      <c r="A356" s="8" t="n"/>
      <c r="C356" s="9">
        <f>IF(B356="","",IFERROR(INDEX(Contacts!$B$2:$B$501,MATCH(B356,Contacts!$A$2:$A$501,0))&amp;" "&amp;INDEX(Contacts!$C$2:$C$501,MATCH(B356,Contacts!$A$2:$A$501,0)),"ID inconnu"))</f>
        <v/>
      </c>
      <c r="F356" s="3" t="n"/>
      <c r="G356" s="8" t="n"/>
      <c r="I356" s="9">
        <f>IF(OR(G356="",H356="Oui"),"",IF(G356&lt;TODAY(),"En retard",IF(G356-TODAY()&lt;=7,"Cette semaine","")))</f>
        <v/>
      </c>
    </row>
    <row r="357">
      <c r="A357" s="8" t="n"/>
      <c r="C357" s="9">
        <f>IF(B357="","",IFERROR(INDEX(Contacts!$B$2:$B$501,MATCH(B357,Contacts!$A$2:$A$501,0))&amp;" "&amp;INDEX(Contacts!$C$2:$C$501,MATCH(B357,Contacts!$A$2:$A$501,0)),"ID inconnu"))</f>
        <v/>
      </c>
      <c r="F357" s="3" t="n"/>
      <c r="G357" s="8" t="n"/>
      <c r="I357" s="9">
        <f>IF(OR(G357="",H357="Oui"),"",IF(G357&lt;TODAY(),"En retard",IF(G357-TODAY()&lt;=7,"Cette semaine","")))</f>
        <v/>
      </c>
    </row>
    <row r="358">
      <c r="A358" s="8" t="n"/>
      <c r="C358" s="9">
        <f>IF(B358="","",IFERROR(INDEX(Contacts!$B$2:$B$501,MATCH(B358,Contacts!$A$2:$A$501,0))&amp;" "&amp;INDEX(Contacts!$C$2:$C$501,MATCH(B358,Contacts!$A$2:$A$501,0)),"ID inconnu"))</f>
        <v/>
      </c>
      <c r="F358" s="3" t="n"/>
      <c r="G358" s="8" t="n"/>
      <c r="I358" s="9">
        <f>IF(OR(G358="",H358="Oui"),"",IF(G358&lt;TODAY(),"En retard",IF(G358-TODAY()&lt;=7,"Cette semaine","")))</f>
        <v/>
      </c>
    </row>
    <row r="359">
      <c r="A359" s="8" t="n"/>
      <c r="C359" s="9">
        <f>IF(B359="","",IFERROR(INDEX(Contacts!$B$2:$B$501,MATCH(B359,Contacts!$A$2:$A$501,0))&amp;" "&amp;INDEX(Contacts!$C$2:$C$501,MATCH(B359,Contacts!$A$2:$A$501,0)),"ID inconnu"))</f>
        <v/>
      </c>
      <c r="F359" s="3" t="n"/>
      <c r="G359" s="8" t="n"/>
      <c r="I359" s="9">
        <f>IF(OR(G359="",H359="Oui"),"",IF(G359&lt;TODAY(),"En retard",IF(G359-TODAY()&lt;=7,"Cette semaine","")))</f>
        <v/>
      </c>
    </row>
    <row r="360">
      <c r="A360" s="8" t="n"/>
      <c r="C360" s="9">
        <f>IF(B360="","",IFERROR(INDEX(Contacts!$B$2:$B$501,MATCH(B360,Contacts!$A$2:$A$501,0))&amp;" "&amp;INDEX(Contacts!$C$2:$C$501,MATCH(B360,Contacts!$A$2:$A$501,0)),"ID inconnu"))</f>
        <v/>
      </c>
      <c r="F360" s="3" t="n"/>
      <c r="G360" s="8" t="n"/>
      <c r="I360" s="9">
        <f>IF(OR(G360="",H360="Oui"),"",IF(G360&lt;TODAY(),"En retard",IF(G360-TODAY()&lt;=7,"Cette semaine","")))</f>
        <v/>
      </c>
    </row>
    <row r="361">
      <c r="A361" s="8" t="n"/>
      <c r="C361" s="9">
        <f>IF(B361="","",IFERROR(INDEX(Contacts!$B$2:$B$501,MATCH(B361,Contacts!$A$2:$A$501,0))&amp;" "&amp;INDEX(Contacts!$C$2:$C$501,MATCH(B361,Contacts!$A$2:$A$501,0)),"ID inconnu"))</f>
        <v/>
      </c>
      <c r="F361" s="3" t="n"/>
      <c r="G361" s="8" t="n"/>
      <c r="I361" s="9">
        <f>IF(OR(G361="",H361="Oui"),"",IF(G361&lt;TODAY(),"En retard",IF(G361-TODAY()&lt;=7,"Cette semaine","")))</f>
        <v/>
      </c>
    </row>
    <row r="362">
      <c r="A362" s="8" t="n"/>
      <c r="C362" s="9">
        <f>IF(B362="","",IFERROR(INDEX(Contacts!$B$2:$B$501,MATCH(B362,Contacts!$A$2:$A$501,0))&amp;" "&amp;INDEX(Contacts!$C$2:$C$501,MATCH(B362,Contacts!$A$2:$A$501,0)),"ID inconnu"))</f>
        <v/>
      </c>
      <c r="F362" s="3" t="n"/>
      <c r="G362" s="8" t="n"/>
      <c r="I362" s="9">
        <f>IF(OR(G362="",H362="Oui"),"",IF(G362&lt;TODAY(),"En retard",IF(G362-TODAY()&lt;=7,"Cette semaine","")))</f>
        <v/>
      </c>
    </row>
    <row r="363">
      <c r="A363" s="8" t="n"/>
      <c r="C363" s="9">
        <f>IF(B363="","",IFERROR(INDEX(Contacts!$B$2:$B$501,MATCH(B363,Contacts!$A$2:$A$501,0))&amp;" "&amp;INDEX(Contacts!$C$2:$C$501,MATCH(B363,Contacts!$A$2:$A$501,0)),"ID inconnu"))</f>
        <v/>
      </c>
      <c r="F363" s="3" t="n"/>
      <c r="G363" s="8" t="n"/>
      <c r="I363" s="9">
        <f>IF(OR(G363="",H363="Oui"),"",IF(G363&lt;TODAY(),"En retard",IF(G363-TODAY()&lt;=7,"Cette semaine","")))</f>
        <v/>
      </c>
    </row>
    <row r="364">
      <c r="A364" s="8" t="n"/>
      <c r="C364" s="9">
        <f>IF(B364="","",IFERROR(INDEX(Contacts!$B$2:$B$501,MATCH(B364,Contacts!$A$2:$A$501,0))&amp;" "&amp;INDEX(Contacts!$C$2:$C$501,MATCH(B364,Contacts!$A$2:$A$501,0)),"ID inconnu"))</f>
        <v/>
      </c>
      <c r="F364" s="3" t="n"/>
      <c r="G364" s="8" t="n"/>
      <c r="I364" s="9">
        <f>IF(OR(G364="",H364="Oui"),"",IF(G364&lt;TODAY(),"En retard",IF(G364-TODAY()&lt;=7,"Cette semaine","")))</f>
        <v/>
      </c>
    </row>
    <row r="365">
      <c r="A365" s="8" t="n"/>
      <c r="C365" s="9">
        <f>IF(B365="","",IFERROR(INDEX(Contacts!$B$2:$B$501,MATCH(B365,Contacts!$A$2:$A$501,0))&amp;" "&amp;INDEX(Contacts!$C$2:$C$501,MATCH(B365,Contacts!$A$2:$A$501,0)),"ID inconnu"))</f>
        <v/>
      </c>
      <c r="F365" s="3" t="n"/>
      <c r="G365" s="8" t="n"/>
      <c r="I365" s="9">
        <f>IF(OR(G365="",H365="Oui"),"",IF(G365&lt;TODAY(),"En retard",IF(G365-TODAY()&lt;=7,"Cette semaine","")))</f>
        <v/>
      </c>
    </row>
    <row r="366">
      <c r="A366" s="8" t="n"/>
      <c r="C366" s="9">
        <f>IF(B366="","",IFERROR(INDEX(Contacts!$B$2:$B$501,MATCH(B366,Contacts!$A$2:$A$501,0))&amp;" "&amp;INDEX(Contacts!$C$2:$C$501,MATCH(B366,Contacts!$A$2:$A$501,0)),"ID inconnu"))</f>
        <v/>
      </c>
      <c r="F366" s="3" t="n"/>
      <c r="G366" s="8" t="n"/>
      <c r="I366" s="9">
        <f>IF(OR(G366="",H366="Oui"),"",IF(G366&lt;TODAY(),"En retard",IF(G366-TODAY()&lt;=7,"Cette semaine","")))</f>
        <v/>
      </c>
    </row>
    <row r="367">
      <c r="A367" s="8" t="n"/>
      <c r="C367" s="9">
        <f>IF(B367="","",IFERROR(INDEX(Contacts!$B$2:$B$501,MATCH(B367,Contacts!$A$2:$A$501,0))&amp;" "&amp;INDEX(Contacts!$C$2:$C$501,MATCH(B367,Contacts!$A$2:$A$501,0)),"ID inconnu"))</f>
        <v/>
      </c>
      <c r="F367" s="3" t="n"/>
      <c r="G367" s="8" t="n"/>
      <c r="I367" s="9">
        <f>IF(OR(G367="",H367="Oui"),"",IF(G367&lt;TODAY(),"En retard",IF(G367-TODAY()&lt;=7,"Cette semaine","")))</f>
        <v/>
      </c>
    </row>
    <row r="368">
      <c r="A368" s="8" t="n"/>
      <c r="C368" s="9">
        <f>IF(B368="","",IFERROR(INDEX(Contacts!$B$2:$B$501,MATCH(B368,Contacts!$A$2:$A$501,0))&amp;" "&amp;INDEX(Contacts!$C$2:$C$501,MATCH(B368,Contacts!$A$2:$A$501,0)),"ID inconnu"))</f>
        <v/>
      </c>
      <c r="F368" s="3" t="n"/>
      <c r="G368" s="8" t="n"/>
      <c r="I368" s="9">
        <f>IF(OR(G368="",H368="Oui"),"",IF(G368&lt;TODAY(),"En retard",IF(G368-TODAY()&lt;=7,"Cette semaine","")))</f>
        <v/>
      </c>
    </row>
    <row r="369">
      <c r="A369" s="8" t="n"/>
      <c r="C369" s="9">
        <f>IF(B369="","",IFERROR(INDEX(Contacts!$B$2:$B$501,MATCH(B369,Contacts!$A$2:$A$501,0))&amp;" "&amp;INDEX(Contacts!$C$2:$C$501,MATCH(B369,Contacts!$A$2:$A$501,0)),"ID inconnu"))</f>
        <v/>
      </c>
      <c r="F369" s="3" t="n"/>
      <c r="G369" s="8" t="n"/>
      <c r="I369" s="9">
        <f>IF(OR(G369="",H369="Oui"),"",IF(G369&lt;TODAY(),"En retard",IF(G369-TODAY()&lt;=7,"Cette semaine","")))</f>
        <v/>
      </c>
    </row>
    <row r="370">
      <c r="A370" s="8" t="n"/>
      <c r="C370" s="9">
        <f>IF(B370="","",IFERROR(INDEX(Contacts!$B$2:$B$501,MATCH(B370,Contacts!$A$2:$A$501,0))&amp;" "&amp;INDEX(Contacts!$C$2:$C$501,MATCH(B370,Contacts!$A$2:$A$501,0)),"ID inconnu"))</f>
        <v/>
      </c>
      <c r="F370" s="3" t="n"/>
      <c r="G370" s="8" t="n"/>
      <c r="I370" s="9">
        <f>IF(OR(G370="",H370="Oui"),"",IF(G370&lt;TODAY(),"En retard",IF(G370-TODAY()&lt;=7,"Cette semaine","")))</f>
        <v/>
      </c>
    </row>
    <row r="371">
      <c r="A371" s="8" t="n"/>
      <c r="C371" s="9">
        <f>IF(B371="","",IFERROR(INDEX(Contacts!$B$2:$B$501,MATCH(B371,Contacts!$A$2:$A$501,0))&amp;" "&amp;INDEX(Contacts!$C$2:$C$501,MATCH(B371,Contacts!$A$2:$A$501,0)),"ID inconnu"))</f>
        <v/>
      </c>
      <c r="F371" s="3" t="n"/>
      <c r="G371" s="8" t="n"/>
      <c r="I371" s="9">
        <f>IF(OR(G371="",H371="Oui"),"",IF(G371&lt;TODAY(),"En retard",IF(G371-TODAY()&lt;=7,"Cette semaine","")))</f>
        <v/>
      </c>
    </row>
    <row r="372">
      <c r="A372" s="8" t="n"/>
      <c r="C372" s="9">
        <f>IF(B372="","",IFERROR(INDEX(Contacts!$B$2:$B$501,MATCH(B372,Contacts!$A$2:$A$501,0))&amp;" "&amp;INDEX(Contacts!$C$2:$C$501,MATCH(B372,Contacts!$A$2:$A$501,0)),"ID inconnu"))</f>
        <v/>
      </c>
      <c r="F372" s="3" t="n"/>
      <c r="G372" s="8" t="n"/>
      <c r="I372" s="9">
        <f>IF(OR(G372="",H372="Oui"),"",IF(G372&lt;TODAY(),"En retard",IF(G372-TODAY()&lt;=7,"Cette semaine","")))</f>
        <v/>
      </c>
    </row>
    <row r="373">
      <c r="A373" s="8" t="n"/>
      <c r="C373" s="9">
        <f>IF(B373="","",IFERROR(INDEX(Contacts!$B$2:$B$501,MATCH(B373,Contacts!$A$2:$A$501,0))&amp;" "&amp;INDEX(Contacts!$C$2:$C$501,MATCH(B373,Contacts!$A$2:$A$501,0)),"ID inconnu"))</f>
        <v/>
      </c>
      <c r="F373" s="3" t="n"/>
      <c r="G373" s="8" t="n"/>
      <c r="I373" s="9">
        <f>IF(OR(G373="",H373="Oui"),"",IF(G373&lt;TODAY(),"En retard",IF(G373-TODAY()&lt;=7,"Cette semaine","")))</f>
        <v/>
      </c>
    </row>
    <row r="374">
      <c r="A374" s="8" t="n"/>
      <c r="C374" s="9">
        <f>IF(B374="","",IFERROR(INDEX(Contacts!$B$2:$B$501,MATCH(B374,Contacts!$A$2:$A$501,0))&amp;" "&amp;INDEX(Contacts!$C$2:$C$501,MATCH(B374,Contacts!$A$2:$A$501,0)),"ID inconnu"))</f>
        <v/>
      </c>
      <c r="F374" s="3" t="n"/>
      <c r="G374" s="8" t="n"/>
      <c r="I374" s="9">
        <f>IF(OR(G374="",H374="Oui"),"",IF(G374&lt;TODAY(),"En retard",IF(G374-TODAY()&lt;=7,"Cette semaine","")))</f>
        <v/>
      </c>
    </row>
    <row r="375">
      <c r="A375" s="8" t="n"/>
      <c r="C375" s="9">
        <f>IF(B375="","",IFERROR(INDEX(Contacts!$B$2:$B$501,MATCH(B375,Contacts!$A$2:$A$501,0))&amp;" "&amp;INDEX(Contacts!$C$2:$C$501,MATCH(B375,Contacts!$A$2:$A$501,0)),"ID inconnu"))</f>
        <v/>
      </c>
      <c r="F375" s="3" t="n"/>
      <c r="G375" s="8" t="n"/>
      <c r="I375" s="9">
        <f>IF(OR(G375="",H375="Oui"),"",IF(G375&lt;TODAY(),"En retard",IF(G375-TODAY()&lt;=7,"Cette semaine","")))</f>
        <v/>
      </c>
    </row>
    <row r="376">
      <c r="A376" s="8" t="n"/>
      <c r="C376" s="9">
        <f>IF(B376="","",IFERROR(INDEX(Contacts!$B$2:$B$501,MATCH(B376,Contacts!$A$2:$A$501,0))&amp;" "&amp;INDEX(Contacts!$C$2:$C$501,MATCH(B376,Contacts!$A$2:$A$501,0)),"ID inconnu"))</f>
        <v/>
      </c>
      <c r="F376" s="3" t="n"/>
      <c r="G376" s="8" t="n"/>
      <c r="I376" s="9">
        <f>IF(OR(G376="",H376="Oui"),"",IF(G376&lt;TODAY(),"En retard",IF(G376-TODAY()&lt;=7,"Cette semaine","")))</f>
        <v/>
      </c>
    </row>
    <row r="377">
      <c r="A377" s="8" t="n"/>
      <c r="C377" s="9">
        <f>IF(B377="","",IFERROR(INDEX(Contacts!$B$2:$B$501,MATCH(B377,Contacts!$A$2:$A$501,0))&amp;" "&amp;INDEX(Contacts!$C$2:$C$501,MATCH(B377,Contacts!$A$2:$A$501,0)),"ID inconnu"))</f>
        <v/>
      </c>
      <c r="F377" s="3" t="n"/>
      <c r="G377" s="8" t="n"/>
      <c r="I377" s="9">
        <f>IF(OR(G377="",H377="Oui"),"",IF(G377&lt;TODAY(),"En retard",IF(G377-TODAY()&lt;=7,"Cette semaine","")))</f>
        <v/>
      </c>
    </row>
    <row r="378">
      <c r="A378" s="8" t="n"/>
      <c r="C378" s="9">
        <f>IF(B378="","",IFERROR(INDEX(Contacts!$B$2:$B$501,MATCH(B378,Contacts!$A$2:$A$501,0))&amp;" "&amp;INDEX(Contacts!$C$2:$C$501,MATCH(B378,Contacts!$A$2:$A$501,0)),"ID inconnu"))</f>
        <v/>
      </c>
      <c r="F378" s="3" t="n"/>
      <c r="G378" s="8" t="n"/>
      <c r="I378" s="9">
        <f>IF(OR(G378="",H378="Oui"),"",IF(G378&lt;TODAY(),"En retard",IF(G378-TODAY()&lt;=7,"Cette semaine","")))</f>
        <v/>
      </c>
    </row>
    <row r="379">
      <c r="A379" s="8" t="n"/>
      <c r="C379" s="9">
        <f>IF(B379="","",IFERROR(INDEX(Contacts!$B$2:$B$501,MATCH(B379,Contacts!$A$2:$A$501,0))&amp;" "&amp;INDEX(Contacts!$C$2:$C$501,MATCH(B379,Contacts!$A$2:$A$501,0)),"ID inconnu"))</f>
        <v/>
      </c>
      <c r="F379" s="3" t="n"/>
      <c r="G379" s="8" t="n"/>
      <c r="I379" s="9">
        <f>IF(OR(G379="",H379="Oui"),"",IF(G379&lt;TODAY(),"En retard",IF(G379-TODAY()&lt;=7,"Cette semaine","")))</f>
        <v/>
      </c>
    </row>
    <row r="380">
      <c r="A380" s="8" t="n"/>
      <c r="C380" s="9">
        <f>IF(B380="","",IFERROR(INDEX(Contacts!$B$2:$B$501,MATCH(B380,Contacts!$A$2:$A$501,0))&amp;" "&amp;INDEX(Contacts!$C$2:$C$501,MATCH(B380,Contacts!$A$2:$A$501,0)),"ID inconnu"))</f>
        <v/>
      </c>
      <c r="F380" s="3" t="n"/>
      <c r="G380" s="8" t="n"/>
      <c r="I380" s="9">
        <f>IF(OR(G380="",H380="Oui"),"",IF(G380&lt;TODAY(),"En retard",IF(G380-TODAY()&lt;=7,"Cette semaine","")))</f>
        <v/>
      </c>
    </row>
    <row r="381">
      <c r="A381" s="8" t="n"/>
      <c r="C381" s="9">
        <f>IF(B381="","",IFERROR(INDEX(Contacts!$B$2:$B$501,MATCH(B381,Contacts!$A$2:$A$501,0))&amp;" "&amp;INDEX(Contacts!$C$2:$C$501,MATCH(B381,Contacts!$A$2:$A$501,0)),"ID inconnu"))</f>
        <v/>
      </c>
      <c r="F381" s="3" t="n"/>
      <c r="G381" s="8" t="n"/>
      <c r="I381" s="9">
        <f>IF(OR(G381="",H381="Oui"),"",IF(G381&lt;TODAY(),"En retard",IF(G381-TODAY()&lt;=7,"Cette semaine","")))</f>
        <v/>
      </c>
    </row>
    <row r="382">
      <c r="A382" s="8" t="n"/>
      <c r="C382" s="9">
        <f>IF(B382="","",IFERROR(INDEX(Contacts!$B$2:$B$501,MATCH(B382,Contacts!$A$2:$A$501,0))&amp;" "&amp;INDEX(Contacts!$C$2:$C$501,MATCH(B382,Contacts!$A$2:$A$501,0)),"ID inconnu"))</f>
        <v/>
      </c>
      <c r="F382" s="3" t="n"/>
      <c r="G382" s="8" t="n"/>
      <c r="I382" s="9">
        <f>IF(OR(G382="",H382="Oui"),"",IF(G382&lt;TODAY(),"En retard",IF(G382-TODAY()&lt;=7,"Cette semaine","")))</f>
        <v/>
      </c>
    </row>
    <row r="383">
      <c r="A383" s="8" t="n"/>
      <c r="C383" s="9">
        <f>IF(B383="","",IFERROR(INDEX(Contacts!$B$2:$B$501,MATCH(B383,Contacts!$A$2:$A$501,0))&amp;" "&amp;INDEX(Contacts!$C$2:$C$501,MATCH(B383,Contacts!$A$2:$A$501,0)),"ID inconnu"))</f>
        <v/>
      </c>
      <c r="F383" s="3" t="n"/>
      <c r="G383" s="8" t="n"/>
      <c r="I383" s="9">
        <f>IF(OR(G383="",H383="Oui"),"",IF(G383&lt;TODAY(),"En retard",IF(G383-TODAY()&lt;=7,"Cette semaine","")))</f>
        <v/>
      </c>
    </row>
    <row r="384">
      <c r="A384" s="8" t="n"/>
      <c r="C384" s="9">
        <f>IF(B384="","",IFERROR(INDEX(Contacts!$B$2:$B$501,MATCH(B384,Contacts!$A$2:$A$501,0))&amp;" "&amp;INDEX(Contacts!$C$2:$C$501,MATCH(B384,Contacts!$A$2:$A$501,0)),"ID inconnu"))</f>
        <v/>
      </c>
      <c r="F384" s="3" t="n"/>
      <c r="G384" s="8" t="n"/>
      <c r="I384" s="9">
        <f>IF(OR(G384="",H384="Oui"),"",IF(G384&lt;TODAY(),"En retard",IF(G384-TODAY()&lt;=7,"Cette semaine","")))</f>
        <v/>
      </c>
    </row>
    <row r="385">
      <c r="A385" s="8" t="n"/>
      <c r="C385" s="9">
        <f>IF(B385="","",IFERROR(INDEX(Contacts!$B$2:$B$501,MATCH(B385,Contacts!$A$2:$A$501,0))&amp;" "&amp;INDEX(Contacts!$C$2:$C$501,MATCH(B385,Contacts!$A$2:$A$501,0)),"ID inconnu"))</f>
        <v/>
      </c>
      <c r="F385" s="3" t="n"/>
      <c r="G385" s="8" t="n"/>
      <c r="I385" s="9">
        <f>IF(OR(G385="",H385="Oui"),"",IF(G385&lt;TODAY(),"En retard",IF(G385-TODAY()&lt;=7,"Cette semaine","")))</f>
        <v/>
      </c>
    </row>
    <row r="386">
      <c r="A386" s="8" t="n"/>
      <c r="C386" s="9">
        <f>IF(B386="","",IFERROR(INDEX(Contacts!$B$2:$B$501,MATCH(B386,Contacts!$A$2:$A$501,0))&amp;" "&amp;INDEX(Contacts!$C$2:$C$501,MATCH(B386,Contacts!$A$2:$A$501,0)),"ID inconnu"))</f>
        <v/>
      </c>
      <c r="F386" s="3" t="n"/>
      <c r="G386" s="8" t="n"/>
      <c r="I386" s="9">
        <f>IF(OR(G386="",H386="Oui"),"",IF(G386&lt;TODAY(),"En retard",IF(G386-TODAY()&lt;=7,"Cette semaine","")))</f>
        <v/>
      </c>
    </row>
    <row r="387">
      <c r="A387" s="8" t="n"/>
      <c r="C387" s="9">
        <f>IF(B387="","",IFERROR(INDEX(Contacts!$B$2:$B$501,MATCH(B387,Contacts!$A$2:$A$501,0))&amp;" "&amp;INDEX(Contacts!$C$2:$C$501,MATCH(B387,Contacts!$A$2:$A$501,0)),"ID inconnu"))</f>
        <v/>
      </c>
      <c r="F387" s="3" t="n"/>
      <c r="G387" s="8" t="n"/>
      <c r="I387" s="9">
        <f>IF(OR(G387="",H387="Oui"),"",IF(G387&lt;TODAY(),"En retard",IF(G387-TODAY()&lt;=7,"Cette semaine","")))</f>
        <v/>
      </c>
    </row>
    <row r="388">
      <c r="A388" s="8" t="n"/>
      <c r="C388" s="9">
        <f>IF(B388="","",IFERROR(INDEX(Contacts!$B$2:$B$501,MATCH(B388,Contacts!$A$2:$A$501,0))&amp;" "&amp;INDEX(Contacts!$C$2:$C$501,MATCH(B388,Contacts!$A$2:$A$501,0)),"ID inconnu"))</f>
        <v/>
      </c>
      <c r="F388" s="3" t="n"/>
      <c r="G388" s="8" t="n"/>
      <c r="I388" s="9">
        <f>IF(OR(G388="",H388="Oui"),"",IF(G388&lt;TODAY(),"En retard",IF(G388-TODAY()&lt;=7,"Cette semaine","")))</f>
        <v/>
      </c>
    </row>
    <row r="389">
      <c r="A389" s="8" t="n"/>
      <c r="C389" s="9">
        <f>IF(B389="","",IFERROR(INDEX(Contacts!$B$2:$B$501,MATCH(B389,Contacts!$A$2:$A$501,0))&amp;" "&amp;INDEX(Contacts!$C$2:$C$501,MATCH(B389,Contacts!$A$2:$A$501,0)),"ID inconnu"))</f>
        <v/>
      </c>
      <c r="F389" s="3" t="n"/>
      <c r="G389" s="8" t="n"/>
      <c r="I389" s="9">
        <f>IF(OR(G389="",H389="Oui"),"",IF(G389&lt;TODAY(),"En retard",IF(G389-TODAY()&lt;=7,"Cette semaine","")))</f>
        <v/>
      </c>
    </row>
    <row r="390">
      <c r="A390" s="8" t="n"/>
      <c r="C390" s="9">
        <f>IF(B390="","",IFERROR(INDEX(Contacts!$B$2:$B$501,MATCH(B390,Contacts!$A$2:$A$501,0))&amp;" "&amp;INDEX(Contacts!$C$2:$C$501,MATCH(B390,Contacts!$A$2:$A$501,0)),"ID inconnu"))</f>
        <v/>
      </c>
      <c r="F390" s="3" t="n"/>
      <c r="G390" s="8" t="n"/>
      <c r="I390" s="9">
        <f>IF(OR(G390="",H390="Oui"),"",IF(G390&lt;TODAY(),"En retard",IF(G390-TODAY()&lt;=7,"Cette semaine","")))</f>
        <v/>
      </c>
    </row>
    <row r="391">
      <c r="A391" s="8" t="n"/>
      <c r="C391" s="9">
        <f>IF(B391="","",IFERROR(INDEX(Contacts!$B$2:$B$501,MATCH(B391,Contacts!$A$2:$A$501,0))&amp;" "&amp;INDEX(Contacts!$C$2:$C$501,MATCH(B391,Contacts!$A$2:$A$501,0)),"ID inconnu"))</f>
        <v/>
      </c>
      <c r="F391" s="3" t="n"/>
      <c r="G391" s="8" t="n"/>
      <c r="I391" s="9">
        <f>IF(OR(G391="",H391="Oui"),"",IF(G391&lt;TODAY(),"En retard",IF(G391-TODAY()&lt;=7,"Cette semaine","")))</f>
        <v/>
      </c>
    </row>
    <row r="392">
      <c r="A392" s="8" t="n"/>
      <c r="C392" s="9">
        <f>IF(B392="","",IFERROR(INDEX(Contacts!$B$2:$B$501,MATCH(B392,Contacts!$A$2:$A$501,0))&amp;" "&amp;INDEX(Contacts!$C$2:$C$501,MATCH(B392,Contacts!$A$2:$A$501,0)),"ID inconnu"))</f>
        <v/>
      </c>
      <c r="F392" s="3" t="n"/>
      <c r="G392" s="8" t="n"/>
      <c r="I392" s="9">
        <f>IF(OR(G392="",H392="Oui"),"",IF(G392&lt;TODAY(),"En retard",IF(G392-TODAY()&lt;=7,"Cette semaine","")))</f>
        <v/>
      </c>
    </row>
    <row r="393">
      <c r="A393" s="8" t="n"/>
      <c r="C393" s="9">
        <f>IF(B393="","",IFERROR(INDEX(Contacts!$B$2:$B$501,MATCH(B393,Contacts!$A$2:$A$501,0))&amp;" "&amp;INDEX(Contacts!$C$2:$C$501,MATCH(B393,Contacts!$A$2:$A$501,0)),"ID inconnu"))</f>
        <v/>
      </c>
      <c r="F393" s="3" t="n"/>
      <c r="G393" s="8" t="n"/>
      <c r="I393" s="9">
        <f>IF(OR(G393="",H393="Oui"),"",IF(G393&lt;TODAY(),"En retard",IF(G393-TODAY()&lt;=7,"Cette semaine","")))</f>
        <v/>
      </c>
    </row>
    <row r="394">
      <c r="A394" s="8" t="n"/>
      <c r="C394" s="9">
        <f>IF(B394="","",IFERROR(INDEX(Contacts!$B$2:$B$501,MATCH(B394,Contacts!$A$2:$A$501,0))&amp;" "&amp;INDEX(Contacts!$C$2:$C$501,MATCH(B394,Contacts!$A$2:$A$501,0)),"ID inconnu"))</f>
        <v/>
      </c>
      <c r="F394" s="3" t="n"/>
      <c r="G394" s="8" t="n"/>
      <c r="I394" s="9">
        <f>IF(OR(G394="",H394="Oui"),"",IF(G394&lt;TODAY(),"En retard",IF(G394-TODAY()&lt;=7,"Cette semaine","")))</f>
        <v/>
      </c>
    </row>
    <row r="395">
      <c r="A395" s="8" t="n"/>
      <c r="C395" s="9">
        <f>IF(B395="","",IFERROR(INDEX(Contacts!$B$2:$B$501,MATCH(B395,Contacts!$A$2:$A$501,0))&amp;" "&amp;INDEX(Contacts!$C$2:$C$501,MATCH(B395,Contacts!$A$2:$A$501,0)),"ID inconnu"))</f>
        <v/>
      </c>
      <c r="F395" s="3" t="n"/>
      <c r="G395" s="8" t="n"/>
      <c r="I395" s="9">
        <f>IF(OR(G395="",H395="Oui"),"",IF(G395&lt;TODAY(),"En retard",IF(G395-TODAY()&lt;=7,"Cette semaine","")))</f>
        <v/>
      </c>
    </row>
    <row r="396">
      <c r="A396" s="8" t="n"/>
      <c r="C396" s="9">
        <f>IF(B396="","",IFERROR(INDEX(Contacts!$B$2:$B$501,MATCH(B396,Contacts!$A$2:$A$501,0))&amp;" "&amp;INDEX(Contacts!$C$2:$C$501,MATCH(B396,Contacts!$A$2:$A$501,0)),"ID inconnu"))</f>
        <v/>
      </c>
      <c r="F396" s="3" t="n"/>
      <c r="G396" s="8" t="n"/>
      <c r="I396" s="9">
        <f>IF(OR(G396="",H396="Oui"),"",IF(G396&lt;TODAY(),"En retard",IF(G396-TODAY()&lt;=7,"Cette semaine","")))</f>
        <v/>
      </c>
    </row>
    <row r="397">
      <c r="A397" s="8" t="n"/>
      <c r="C397" s="9">
        <f>IF(B397="","",IFERROR(INDEX(Contacts!$B$2:$B$501,MATCH(B397,Contacts!$A$2:$A$501,0))&amp;" "&amp;INDEX(Contacts!$C$2:$C$501,MATCH(B397,Contacts!$A$2:$A$501,0)),"ID inconnu"))</f>
        <v/>
      </c>
      <c r="F397" s="3" t="n"/>
      <c r="G397" s="8" t="n"/>
      <c r="I397" s="9">
        <f>IF(OR(G397="",H397="Oui"),"",IF(G397&lt;TODAY(),"En retard",IF(G397-TODAY()&lt;=7,"Cette semaine","")))</f>
        <v/>
      </c>
    </row>
    <row r="398">
      <c r="A398" s="8" t="n"/>
      <c r="C398" s="9">
        <f>IF(B398="","",IFERROR(INDEX(Contacts!$B$2:$B$501,MATCH(B398,Contacts!$A$2:$A$501,0))&amp;" "&amp;INDEX(Contacts!$C$2:$C$501,MATCH(B398,Contacts!$A$2:$A$501,0)),"ID inconnu"))</f>
        <v/>
      </c>
      <c r="F398" s="3" t="n"/>
      <c r="G398" s="8" t="n"/>
      <c r="I398" s="9">
        <f>IF(OR(G398="",H398="Oui"),"",IF(G398&lt;TODAY(),"En retard",IF(G398-TODAY()&lt;=7,"Cette semaine","")))</f>
        <v/>
      </c>
    </row>
    <row r="399">
      <c r="A399" s="8" t="n"/>
      <c r="C399" s="9">
        <f>IF(B399="","",IFERROR(INDEX(Contacts!$B$2:$B$501,MATCH(B399,Contacts!$A$2:$A$501,0))&amp;" "&amp;INDEX(Contacts!$C$2:$C$501,MATCH(B399,Contacts!$A$2:$A$501,0)),"ID inconnu"))</f>
        <v/>
      </c>
      <c r="F399" s="3" t="n"/>
      <c r="G399" s="8" t="n"/>
      <c r="I399" s="9">
        <f>IF(OR(G399="",H399="Oui"),"",IF(G399&lt;TODAY(),"En retard",IF(G399-TODAY()&lt;=7,"Cette semaine","")))</f>
        <v/>
      </c>
    </row>
    <row r="400">
      <c r="A400" s="8" t="n"/>
      <c r="C400" s="9">
        <f>IF(B400="","",IFERROR(INDEX(Contacts!$B$2:$B$501,MATCH(B400,Contacts!$A$2:$A$501,0))&amp;" "&amp;INDEX(Contacts!$C$2:$C$501,MATCH(B400,Contacts!$A$2:$A$501,0)),"ID inconnu"))</f>
        <v/>
      </c>
      <c r="F400" s="3" t="n"/>
      <c r="G400" s="8" t="n"/>
      <c r="I400" s="9">
        <f>IF(OR(G400="",H400="Oui"),"",IF(G400&lt;TODAY(),"En retard",IF(G400-TODAY()&lt;=7,"Cette semaine","")))</f>
        <v/>
      </c>
    </row>
    <row r="401">
      <c r="A401" s="8" t="n"/>
      <c r="C401" s="9">
        <f>IF(B401="","",IFERROR(INDEX(Contacts!$B$2:$B$501,MATCH(B401,Contacts!$A$2:$A$501,0))&amp;" "&amp;INDEX(Contacts!$C$2:$C$501,MATCH(B401,Contacts!$A$2:$A$501,0)),"ID inconnu"))</f>
        <v/>
      </c>
      <c r="F401" s="3" t="n"/>
      <c r="G401" s="8" t="n"/>
      <c r="I401" s="9">
        <f>IF(OR(G401="",H401="Oui"),"",IF(G401&lt;TODAY(),"En retard",IF(G401-TODAY()&lt;=7,"Cette semaine","")))</f>
        <v/>
      </c>
    </row>
    <row r="402">
      <c r="A402" s="8" t="n"/>
      <c r="C402" s="9">
        <f>IF(B402="","",IFERROR(INDEX(Contacts!$B$2:$B$501,MATCH(B402,Contacts!$A$2:$A$501,0))&amp;" "&amp;INDEX(Contacts!$C$2:$C$501,MATCH(B402,Contacts!$A$2:$A$501,0)),"ID inconnu"))</f>
        <v/>
      </c>
      <c r="F402" s="3" t="n"/>
      <c r="G402" s="8" t="n"/>
      <c r="I402" s="9">
        <f>IF(OR(G402="",H402="Oui"),"",IF(G402&lt;TODAY(),"En retard",IF(G402-TODAY()&lt;=7,"Cette semaine","")))</f>
        <v/>
      </c>
    </row>
    <row r="403">
      <c r="A403" s="8" t="n"/>
      <c r="C403" s="9">
        <f>IF(B403="","",IFERROR(INDEX(Contacts!$B$2:$B$501,MATCH(B403,Contacts!$A$2:$A$501,0))&amp;" "&amp;INDEX(Contacts!$C$2:$C$501,MATCH(B403,Contacts!$A$2:$A$501,0)),"ID inconnu"))</f>
        <v/>
      </c>
      <c r="F403" s="3" t="n"/>
      <c r="G403" s="8" t="n"/>
      <c r="I403" s="9">
        <f>IF(OR(G403="",H403="Oui"),"",IF(G403&lt;TODAY(),"En retard",IF(G403-TODAY()&lt;=7,"Cette semaine","")))</f>
        <v/>
      </c>
    </row>
    <row r="404">
      <c r="A404" s="8" t="n"/>
      <c r="C404" s="9">
        <f>IF(B404="","",IFERROR(INDEX(Contacts!$B$2:$B$501,MATCH(B404,Contacts!$A$2:$A$501,0))&amp;" "&amp;INDEX(Contacts!$C$2:$C$501,MATCH(B404,Contacts!$A$2:$A$501,0)),"ID inconnu"))</f>
        <v/>
      </c>
      <c r="F404" s="3" t="n"/>
      <c r="G404" s="8" t="n"/>
      <c r="I404" s="9">
        <f>IF(OR(G404="",H404="Oui"),"",IF(G404&lt;TODAY(),"En retard",IF(G404-TODAY()&lt;=7,"Cette semaine","")))</f>
        <v/>
      </c>
    </row>
    <row r="405">
      <c r="A405" s="8" t="n"/>
      <c r="C405" s="9">
        <f>IF(B405="","",IFERROR(INDEX(Contacts!$B$2:$B$501,MATCH(B405,Contacts!$A$2:$A$501,0))&amp;" "&amp;INDEX(Contacts!$C$2:$C$501,MATCH(B405,Contacts!$A$2:$A$501,0)),"ID inconnu"))</f>
        <v/>
      </c>
      <c r="F405" s="3" t="n"/>
      <c r="G405" s="8" t="n"/>
      <c r="I405" s="9">
        <f>IF(OR(G405="",H405="Oui"),"",IF(G405&lt;TODAY(),"En retard",IF(G405-TODAY()&lt;=7,"Cette semaine","")))</f>
        <v/>
      </c>
    </row>
    <row r="406">
      <c r="A406" s="8" t="n"/>
      <c r="C406" s="9">
        <f>IF(B406="","",IFERROR(INDEX(Contacts!$B$2:$B$501,MATCH(B406,Contacts!$A$2:$A$501,0))&amp;" "&amp;INDEX(Contacts!$C$2:$C$501,MATCH(B406,Contacts!$A$2:$A$501,0)),"ID inconnu"))</f>
        <v/>
      </c>
      <c r="F406" s="3" t="n"/>
      <c r="G406" s="8" t="n"/>
      <c r="I406" s="9">
        <f>IF(OR(G406="",H406="Oui"),"",IF(G406&lt;TODAY(),"En retard",IF(G406-TODAY()&lt;=7,"Cette semaine","")))</f>
        <v/>
      </c>
    </row>
    <row r="407">
      <c r="A407" s="8" t="n"/>
      <c r="C407" s="9">
        <f>IF(B407="","",IFERROR(INDEX(Contacts!$B$2:$B$501,MATCH(B407,Contacts!$A$2:$A$501,0))&amp;" "&amp;INDEX(Contacts!$C$2:$C$501,MATCH(B407,Contacts!$A$2:$A$501,0)),"ID inconnu"))</f>
        <v/>
      </c>
      <c r="F407" s="3" t="n"/>
      <c r="G407" s="8" t="n"/>
      <c r="I407" s="9">
        <f>IF(OR(G407="",H407="Oui"),"",IF(G407&lt;TODAY(),"En retard",IF(G407-TODAY()&lt;=7,"Cette semaine","")))</f>
        <v/>
      </c>
    </row>
    <row r="408">
      <c r="A408" s="8" t="n"/>
      <c r="C408" s="9">
        <f>IF(B408="","",IFERROR(INDEX(Contacts!$B$2:$B$501,MATCH(B408,Contacts!$A$2:$A$501,0))&amp;" "&amp;INDEX(Contacts!$C$2:$C$501,MATCH(B408,Contacts!$A$2:$A$501,0)),"ID inconnu"))</f>
        <v/>
      </c>
      <c r="F408" s="3" t="n"/>
      <c r="G408" s="8" t="n"/>
      <c r="I408" s="9">
        <f>IF(OR(G408="",H408="Oui"),"",IF(G408&lt;TODAY(),"En retard",IF(G408-TODAY()&lt;=7,"Cette semaine","")))</f>
        <v/>
      </c>
    </row>
    <row r="409">
      <c r="A409" s="8" t="n"/>
      <c r="C409" s="9">
        <f>IF(B409="","",IFERROR(INDEX(Contacts!$B$2:$B$501,MATCH(B409,Contacts!$A$2:$A$501,0))&amp;" "&amp;INDEX(Contacts!$C$2:$C$501,MATCH(B409,Contacts!$A$2:$A$501,0)),"ID inconnu"))</f>
        <v/>
      </c>
      <c r="F409" s="3" t="n"/>
      <c r="G409" s="8" t="n"/>
      <c r="I409" s="9">
        <f>IF(OR(G409="",H409="Oui"),"",IF(G409&lt;TODAY(),"En retard",IF(G409-TODAY()&lt;=7,"Cette semaine","")))</f>
        <v/>
      </c>
    </row>
    <row r="410">
      <c r="A410" s="8" t="n"/>
      <c r="C410" s="9">
        <f>IF(B410="","",IFERROR(INDEX(Contacts!$B$2:$B$501,MATCH(B410,Contacts!$A$2:$A$501,0))&amp;" "&amp;INDEX(Contacts!$C$2:$C$501,MATCH(B410,Contacts!$A$2:$A$501,0)),"ID inconnu"))</f>
        <v/>
      </c>
      <c r="F410" s="3" t="n"/>
      <c r="G410" s="8" t="n"/>
      <c r="I410" s="9">
        <f>IF(OR(G410="",H410="Oui"),"",IF(G410&lt;TODAY(),"En retard",IF(G410-TODAY()&lt;=7,"Cette semaine","")))</f>
        <v/>
      </c>
    </row>
    <row r="411">
      <c r="A411" s="8" t="n"/>
      <c r="C411" s="9">
        <f>IF(B411="","",IFERROR(INDEX(Contacts!$B$2:$B$501,MATCH(B411,Contacts!$A$2:$A$501,0))&amp;" "&amp;INDEX(Contacts!$C$2:$C$501,MATCH(B411,Contacts!$A$2:$A$501,0)),"ID inconnu"))</f>
        <v/>
      </c>
      <c r="F411" s="3" t="n"/>
      <c r="G411" s="8" t="n"/>
      <c r="I411" s="9">
        <f>IF(OR(G411="",H411="Oui"),"",IF(G411&lt;TODAY(),"En retard",IF(G411-TODAY()&lt;=7,"Cette semaine","")))</f>
        <v/>
      </c>
    </row>
    <row r="412">
      <c r="A412" s="8" t="n"/>
      <c r="C412" s="9">
        <f>IF(B412="","",IFERROR(INDEX(Contacts!$B$2:$B$501,MATCH(B412,Contacts!$A$2:$A$501,0))&amp;" "&amp;INDEX(Contacts!$C$2:$C$501,MATCH(B412,Contacts!$A$2:$A$501,0)),"ID inconnu"))</f>
        <v/>
      </c>
      <c r="F412" s="3" t="n"/>
      <c r="G412" s="8" t="n"/>
      <c r="I412" s="9">
        <f>IF(OR(G412="",H412="Oui"),"",IF(G412&lt;TODAY(),"En retard",IF(G412-TODAY()&lt;=7,"Cette semaine","")))</f>
        <v/>
      </c>
    </row>
    <row r="413">
      <c r="A413" s="8" t="n"/>
      <c r="C413" s="9">
        <f>IF(B413="","",IFERROR(INDEX(Contacts!$B$2:$B$501,MATCH(B413,Contacts!$A$2:$A$501,0))&amp;" "&amp;INDEX(Contacts!$C$2:$C$501,MATCH(B413,Contacts!$A$2:$A$501,0)),"ID inconnu"))</f>
        <v/>
      </c>
      <c r="F413" s="3" t="n"/>
      <c r="G413" s="8" t="n"/>
      <c r="I413" s="9">
        <f>IF(OR(G413="",H413="Oui"),"",IF(G413&lt;TODAY(),"En retard",IF(G413-TODAY()&lt;=7,"Cette semaine","")))</f>
        <v/>
      </c>
    </row>
    <row r="414">
      <c r="A414" s="8" t="n"/>
      <c r="C414" s="9">
        <f>IF(B414="","",IFERROR(INDEX(Contacts!$B$2:$B$501,MATCH(B414,Contacts!$A$2:$A$501,0))&amp;" "&amp;INDEX(Contacts!$C$2:$C$501,MATCH(B414,Contacts!$A$2:$A$501,0)),"ID inconnu"))</f>
        <v/>
      </c>
      <c r="F414" s="3" t="n"/>
      <c r="G414" s="8" t="n"/>
      <c r="I414" s="9">
        <f>IF(OR(G414="",H414="Oui"),"",IF(G414&lt;TODAY(),"En retard",IF(G414-TODAY()&lt;=7,"Cette semaine","")))</f>
        <v/>
      </c>
    </row>
    <row r="415">
      <c r="A415" s="8" t="n"/>
      <c r="C415" s="9">
        <f>IF(B415="","",IFERROR(INDEX(Contacts!$B$2:$B$501,MATCH(B415,Contacts!$A$2:$A$501,0))&amp;" "&amp;INDEX(Contacts!$C$2:$C$501,MATCH(B415,Contacts!$A$2:$A$501,0)),"ID inconnu"))</f>
        <v/>
      </c>
      <c r="F415" s="3" t="n"/>
      <c r="G415" s="8" t="n"/>
      <c r="I415" s="9">
        <f>IF(OR(G415="",H415="Oui"),"",IF(G415&lt;TODAY(),"En retard",IF(G415-TODAY()&lt;=7,"Cette semaine","")))</f>
        <v/>
      </c>
    </row>
    <row r="416">
      <c r="A416" s="8" t="n"/>
      <c r="C416" s="9">
        <f>IF(B416="","",IFERROR(INDEX(Contacts!$B$2:$B$501,MATCH(B416,Contacts!$A$2:$A$501,0))&amp;" "&amp;INDEX(Contacts!$C$2:$C$501,MATCH(B416,Contacts!$A$2:$A$501,0)),"ID inconnu"))</f>
        <v/>
      </c>
      <c r="F416" s="3" t="n"/>
      <c r="G416" s="8" t="n"/>
      <c r="I416" s="9">
        <f>IF(OR(G416="",H416="Oui"),"",IF(G416&lt;TODAY(),"En retard",IF(G416-TODAY()&lt;=7,"Cette semaine","")))</f>
        <v/>
      </c>
    </row>
    <row r="417">
      <c r="A417" s="8" t="n"/>
      <c r="C417" s="9">
        <f>IF(B417="","",IFERROR(INDEX(Contacts!$B$2:$B$501,MATCH(B417,Contacts!$A$2:$A$501,0))&amp;" "&amp;INDEX(Contacts!$C$2:$C$501,MATCH(B417,Contacts!$A$2:$A$501,0)),"ID inconnu"))</f>
        <v/>
      </c>
      <c r="F417" s="3" t="n"/>
      <c r="G417" s="8" t="n"/>
      <c r="I417" s="9">
        <f>IF(OR(G417="",H417="Oui"),"",IF(G417&lt;TODAY(),"En retard",IF(G417-TODAY()&lt;=7,"Cette semaine","")))</f>
        <v/>
      </c>
    </row>
    <row r="418">
      <c r="A418" s="8" t="n"/>
      <c r="C418" s="9">
        <f>IF(B418="","",IFERROR(INDEX(Contacts!$B$2:$B$501,MATCH(B418,Contacts!$A$2:$A$501,0))&amp;" "&amp;INDEX(Contacts!$C$2:$C$501,MATCH(B418,Contacts!$A$2:$A$501,0)),"ID inconnu"))</f>
        <v/>
      </c>
      <c r="F418" s="3" t="n"/>
      <c r="G418" s="8" t="n"/>
      <c r="I418" s="9">
        <f>IF(OR(G418="",H418="Oui"),"",IF(G418&lt;TODAY(),"En retard",IF(G418-TODAY()&lt;=7,"Cette semaine","")))</f>
        <v/>
      </c>
    </row>
    <row r="419">
      <c r="A419" s="8" t="n"/>
      <c r="C419" s="9">
        <f>IF(B419="","",IFERROR(INDEX(Contacts!$B$2:$B$501,MATCH(B419,Contacts!$A$2:$A$501,0))&amp;" "&amp;INDEX(Contacts!$C$2:$C$501,MATCH(B419,Contacts!$A$2:$A$501,0)),"ID inconnu"))</f>
        <v/>
      </c>
      <c r="F419" s="3" t="n"/>
      <c r="G419" s="8" t="n"/>
      <c r="I419" s="9">
        <f>IF(OR(G419="",H419="Oui"),"",IF(G419&lt;TODAY(),"En retard",IF(G419-TODAY()&lt;=7,"Cette semaine","")))</f>
        <v/>
      </c>
    </row>
    <row r="420">
      <c r="A420" s="8" t="n"/>
      <c r="C420" s="9">
        <f>IF(B420="","",IFERROR(INDEX(Contacts!$B$2:$B$501,MATCH(B420,Contacts!$A$2:$A$501,0))&amp;" "&amp;INDEX(Contacts!$C$2:$C$501,MATCH(B420,Contacts!$A$2:$A$501,0)),"ID inconnu"))</f>
        <v/>
      </c>
      <c r="F420" s="3" t="n"/>
      <c r="G420" s="8" t="n"/>
      <c r="I420" s="9">
        <f>IF(OR(G420="",H420="Oui"),"",IF(G420&lt;TODAY(),"En retard",IF(G420-TODAY()&lt;=7,"Cette semaine","")))</f>
        <v/>
      </c>
    </row>
    <row r="421">
      <c r="A421" s="8" t="n"/>
      <c r="C421" s="9">
        <f>IF(B421="","",IFERROR(INDEX(Contacts!$B$2:$B$501,MATCH(B421,Contacts!$A$2:$A$501,0))&amp;" "&amp;INDEX(Contacts!$C$2:$C$501,MATCH(B421,Contacts!$A$2:$A$501,0)),"ID inconnu"))</f>
        <v/>
      </c>
      <c r="F421" s="3" t="n"/>
      <c r="G421" s="8" t="n"/>
      <c r="I421" s="9">
        <f>IF(OR(G421="",H421="Oui"),"",IF(G421&lt;TODAY(),"En retard",IF(G421-TODAY()&lt;=7,"Cette semaine","")))</f>
        <v/>
      </c>
    </row>
    <row r="422">
      <c r="A422" s="8" t="n"/>
      <c r="C422" s="9">
        <f>IF(B422="","",IFERROR(INDEX(Contacts!$B$2:$B$501,MATCH(B422,Contacts!$A$2:$A$501,0))&amp;" "&amp;INDEX(Contacts!$C$2:$C$501,MATCH(B422,Contacts!$A$2:$A$501,0)),"ID inconnu"))</f>
        <v/>
      </c>
      <c r="F422" s="3" t="n"/>
      <c r="G422" s="8" t="n"/>
      <c r="I422" s="9">
        <f>IF(OR(G422="",H422="Oui"),"",IF(G422&lt;TODAY(),"En retard",IF(G422-TODAY()&lt;=7,"Cette semaine","")))</f>
        <v/>
      </c>
    </row>
    <row r="423">
      <c r="A423" s="8" t="n"/>
      <c r="C423" s="9">
        <f>IF(B423="","",IFERROR(INDEX(Contacts!$B$2:$B$501,MATCH(B423,Contacts!$A$2:$A$501,0))&amp;" "&amp;INDEX(Contacts!$C$2:$C$501,MATCH(B423,Contacts!$A$2:$A$501,0)),"ID inconnu"))</f>
        <v/>
      </c>
      <c r="F423" s="3" t="n"/>
      <c r="G423" s="8" t="n"/>
      <c r="I423" s="9">
        <f>IF(OR(G423="",H423="Oui"),"",IF(G423&lt;TODAY(),"En retard",IF(G423-TODAY()&lt;=7,"Cette semaine","")))</f>
        <v/>
      </c>
    </row>
    <row r="424">
      <c r="A424" s="8" t="n"/>
      <c r="C424" s="9">
        <f>IF(B424="","",IFERROR(INDEX(Contacts!$B$2:$B$501,MATCH(B424,Contacts!$A$2:$A$501,0))&amp;" "&amp;INDEX(Contacts!$C$2:$C$501,MATCH(B424,Contacts!$A$2:$A$501,0)),"ID inconnu"))</f>
        <v/>
      </c>
      <c r="F424" s="3" t="n"/>
      <c r="G424" s="8" t="n"/>
      <c r="I424" s="9">
        <f>IF(OR(G424="",H424="Oui"),"",IF(G424&lt;TODAY(),"En retard",IF(G424-TODAY()&lt;=7,"Cette semaine","")))</f>
        <v/>
      </c>
    </row>
    <row r="425">
      <c r="A425" s="8" t="n"/>
      <c r="C425" s="9">
        <f>IF(B425="","",IFERROR(INDEX(Contacts!$B$2:$B$501,MATCH(B425,Contacts!$A$2:$A$501,0))&amp;" "&amp;INDEX(Contacts!$C$2:$C$501,MATCH(B425,Contacts!$A$2:$A$501,0)),"ID inconnu"))</f>
        <v/>
      </c>
      <c r="F425" s="3" t="n"/>
      <c r="G425" s="8" t="n"/>
      <c r="I425" s="9">
        <f>IF(OR(G425="",H425="Oui"),"",IF(G425&lt;TODAY(),"En retard",IF(G425-TODAY()&lt;=7,"Cette semaine","")))</f>
        <v/>
      </c>
    </row>
    <row r="426">
      <c r="A426" s="8" t="n"/>
      <c r="C426" s="9">
        <f>IF(B426="","",IFERROR(INDEX(Contacts!$B$2:$B$501,MATCH(B426,Contacts!$A$2:$A$501,0))&amp;" "&amp;INDEX(Contacts!$C$2:$C$501,MATCH(B426,Contacts!$A$2:$A$501,0)),"ID inconnu"))</f>
        <v/>
      </c>
      <c r="F426" s="3" t="n"/>
      <c r="G426" s="8" t="n"/>
      <c r="I426" s="9">
        <f>IF(OR(G426="",H426="Oui"),"",IF(G426&lt;TODAY(),"En retard",IF(G426-TODAY()&lt;=7,"Cette semaine","")))</f>
        <v/>
      </c>
    </row>
    <row r="427">
      <c r="A427" s="8" t="n"/>
      <c r="C427" s="9">
        <f>IF(B427="","",IFERROR(INDEX(Contacts!$B$2:$B$501,MATCH(B427,Contacts!$A$2:$A$501,0))&amp;" "&amp;INDEX(Contacts!$C$2:$C$501,MATCH(B427,Contacts!$A$2:$A$501,0)),"ID inconnu"))</f>
        <v/>
      </c>
      <c r="F427" s="3" t="n"/>
      <c r="G427" s="8" t="n"/>
      <c r="I427" s="9">
        <f>IF(OR(G427="",H427="Oui"),"",IF(G427&lt;TODAY(),"En retard",IF(G427-TODAY()&lt;=7,"Cette semaine","")))</f>
        <v/>
      </c>
    </row>
    <row r="428">
      <c r="A428" s="8" t="n"/>
      <c r="C428" s="9">
        <f>IF(B428="","",IFERROR(INDEX(Contacts!$B$2:$B$501,MATCH(B428,Contacts!$A$2:$A$501,0))&amp;" "&amp;INDEX(Contacts!$C$2:$C$501,MATCH(B428,Contacts!$A$2:$A$501,0)),"ID inconnu"))</f>
        <v/>
      </c>
      <c r="F428" s="3" t="n"/>
      <c r="G428" s="8" t="n"/>
      <c r="I428" s="9">
        <f>IF(OR(G428="",H428="Oui"),"",IF(G428&lt;TODAY(),"En retard",IF(G428-TODAY()&lt;=7,"Cette semaine","")))</f>
        <v/>
      </c>
    </row>
    <row r="429">
      <c r="A429" s="8" t="n"/>
      <c r="C429" s="9">
        <f>IF(B429="","",IFERROR(INDEX(Contacts!$B$2:$B$501,MATCH(B429,Contacts!$A$2:$A$501,0))&amp;" "&amp;INDEX(Contacts!$C$2:$C$501,MATCH(B429,Contacts!$A$2:$A$501,0)),"ID inconnu"))</f>
        <v/>
      </c>
      <c r="F429" s="3" t="n"/>
      <c r="G429" s="8" t="n"/>
      <c r="I429" s="9">
        <f>IF(OR(G429="",H429="Oui"),"",IF(G429&lt;TODAY(),"En retard",IF(G429-TODAY()&lt;=7,"Cette semaine","")))</f>
        <v/>
      </c>
    </row>
    <row r="430">
      <c r="A430" s="8" t="n"/>
      <c r="C430" s="9">
        <f>IF(B430="","",IFERROR(INDEX(Contacts!$B$2:$B$501,MATCH(B430,Contacts!$A$2:$A$501,0))&amp;" "&amp;INDEX(Contacts!$C$2:$C$501,MATCH(B430,Contacts!$A$2:$A$501,0)),"ID inconnu"))</f>
        <v/>
      </c>
      <c r="F430" s="3" t="n"/>
      <c r="G430" s="8" t="n"/>
      <c r="I430" s="9">
        <f>IF(OR(G430="",H430="Oui"),"",IF(G430&lt;TODAY(),"En retard",IF(G430-TODAY()&lt;=7,"Cette semaine","")))</f>
        <v/>
      </c>
    </row>
    <row r="431">
      <c r="A431" s="8" t="n"/>
      <c r="C431" s="9">
        <f>IF(B431="","",IFERROR(INDEX(Contacts!$B$2:$B$501,MATCH(B431,Contacts!$A$2:$A$501,0))&amp;" "&amp;INDEX(Contacts!$C$2:$C$501,MATCH(B431,Contacts!$A$2:$A$501,0)),"ID inconnu"))</f>
        <v/>
      </c>
      <c r="F431" s="3" t="n"/>
      <c r="G431" s="8" t="n"/>
      <c r="I431" s="9">
        <f>IF(OR(G431="",H431="Oui"),"",IF(G431&lt;TODAY(),"En retard",IF(G431-TODAY()&lt;=7,"Cette semaine","")))</f>
        <v/>
      </c>
    </row>
    <row r="432">
      <c r="A432" s="8" t="n"/>
      <c r="C432" s="9">
        <f>IF(B432="","",IFERROR(INDEX(Contacts!$B$2:$B$501,MATCH(B432,Contacts!$A$2:$A$501,0))&amp;" "&amp;INDEX(Contacts!$C$2:$C$501,MATCH(B432,Contacts!$A$2:$A$501,0)),"ID inconnu"))</f>
        <v/>
      </c>
      <c r="F432" s="3" t="n"/>
      <c r="G432" s="8" t="n"/>
      <c r="I432" s="9">
        <f>IF(OR(G432="",H432="Oui"),"",IF(G432&lt;TODAY(),"En retard",IF(G432-TODAY()&lt;=7,"Cette semaine","")))</f>
        <v/>
      </c>
    </row>
    <row r="433">
      <c r="A433" s="8" t="n"/>
      <c r="C433" s="9">
        <f>IF(B433="","",IFERROR(INDEX(Contacts!$B$2:$B$501,MATCH(B433,Contacts!$A$2:$A$501,0))&amp;" "&amp;INDEX(Contacts!$C$2:$C$501,MATCH(B433,Contacts!$A$2:$A$501,0)),"ID inconnu"))</f>
        <v/>
      </c>
      <c r="F433" s="3" t="n"/>
      <c r="G433" s="8" t="n"/>
      <c r="I433" s="9">
        <f>IF(OR(G433="",H433="Oui"),"",IF(G433&lt;TODAY(),"En retard",IF(G433-TODAY()&lt;=7,"Cette semaine","")))</f>
        <v/>
      </c>
    </row>
    <row r="434">
      <c r="A434" s="8" t="n"/>
      <c r="C434" s="9">
        <f>IF(B434="","",IFERROR(INDEX(Contacts!$B$2:$B$501,MATCH(B434,Contacts!$A$2:$A$501,0))&amp;" "&amp;INDEX(Contacts!$C$2:$C$501,MATCH(B434,Contacts!$A$2:$A$501,0)),"ID inconnu"))</f>
        <v/>
      </c>
      <c r="F434" s="3" t="n"/>
      <c r="G434" s="8" t="n"/>
      <c r="I434" s="9">
        <f>IF(OR(G434="",H434="Oui"),"",IF(G434&lt;TODAY(),"En retard",IF(G434-TODAY()&lt;=7,"Cette semaine","")))</f>
        <v/>
      </c>
    </row>
    <row r="435">
      <c r="A435" s="8" t="n"/>
      <c r="C435" s="9">
        <f>IF(B435="","",IFERROR(INDEX(Contacts!$B$2:$B$501,MATCH(B435,Contacts!$A$2:$A$501,0))&amp;" "&amp;INDEX(Contacts!$C$2:$C$501,MATCH(B435,Contacts!$A$2:$A$501,0)),"ID inconnu"))</f>
        <v/>
      </c>
      <c r="F435" s="3" t="n"/>
      <c r="G435" s="8" t="n"/>
      <c r="I435" s="9">
        <f>IF(OR(G435="",H435="Oui"),"",IF(G435&lt;TODAY(),"En retard",IF(G435-TODAY()&lt;=7,"Cette semaine","")))</f>
        <v/>
      </c>
    </row>
    <row r="436">
      <c r="A436" s="8" t="n"/>
      <c r="C436" s="9">
        <f>IF(B436="","",IFERROR(INDEX(Contacts!$B$2:$B$501,MATCH(B436,Contacts!$A$2:$A$501,0))&amp;" "&amp;INDEX(Contacts!$C$2:$C$501,MATCH(B436,Contacts!$A$2:$A$501,0)),"ID inconnu"))</f>
        <v/>
      </c>
      <c r="F436" s="3" t="n"/>
      <c r="G436" s="8" t="n"/>
      <c r="I436" s="9">
        <f>IF(OR(G436="",H436="Oui"),"",IF(G436&lt;TODAY(),"En retard",IF(G436-TODAY()&lt;=7,"Cette semaine","")))</f>
        <v/>
      </c>
    </row>
    <row r="437">
      <c r="A437" s="8" t="n"/>
      <c r="C437" s="9">
        <f>IF(B437="","",IFERROR(INDEX(Contacts!$B$2:$B$501,MATCH(B437,Contacts!$A$2:$A$501,0))&amp;" "&amp;INDEX(Contacts!$C$2:$C$501,MATCH(B437,Contacts!$A$2:$A$501,0)),"ID inconnu"))</f>
        <v/>
      </c>
      <c r="F437" s="3" t="n"/>
      <c r="G437" s="8" t="n"/>
      <c r="I437" s="9">
        <f>IF(OR(G437="",H437="Oui"),"",IF(G437&lt;TODAY(),"En retard",IF(G437-TODAY()&lt;=7,"Cette semaine","")))</f>
        <v/>
      </c>
    </row>
    <row r="438">
      <c r="A438" s="8" t="n"/>
      <c r="C438" s="9">
        <f>IF(B438="","",IFERROR(INDEX(Contacts!$B$2:$B$501,MATCH(B438,Contacts!$A$2:$A$501,0))&amp;" "&amp;INDEX(Contacts!$C$2:$C$501,MATCH(B438,Contacts!$A$2:$A$501,0)),"ID inconnu"))</f>
        <v/>
      </c>
      <c r="F438" s="3" t="n"/>
      <c r="G438" s="8" t="n"/>
      <c r="I438" s="9">
        <f>IF(OR(G438="",H438="Oui"),"",IF(G438&lt;TODAY(),"En retard",IF(G438-TODAY()&lt;=7,"Cette semaine","")))</f>
        <v/>
      </c>
    </row>
    <row r="439">
      <c r="A439" s="8" t="n"/>
      <c r="C439" s="9">
        <f>IF(B439="","",IFERROR(INDEX(Contacts!$B$2:$B$501,MATCH(B439,Contacts!$A$2:$A$501,0))&amp;" "&amp;INDEX(Contacts!$C$2:$C$501,MATCH(B439,Contacts!$A$2:$A$501,0)),"ID inconnu"))</f>
        <v/>
      </c>
      <c r="F439" s="3" t="n"/>
      <c r="G439" s="8" t="n"/>
      <c r="I439" s="9">
        <f>IF(OR(G439="",H439="Oui"),"",IF(G439&lt;TODAY(),"En retard",IF(G439-TODAY()&lt;=7,"Cette semaine","")))</f>
        <v/>
      </c>
    </row>
    <row r="440">
      <c r="A440" s="8" t="n"/>
      <c r="C440" s="9">
        <f>IF(B440="","",IFERROR(INDEX(Contacts!$B$2:$B$501,MATCH(B440,Contacts!$A$2:$A$501,0))&amp;" "&amp;INDEX(Contacts!$C$2:$C$501,MATCH(B440,Contacts!$A$2:$A$501,0)),"ID inconnu"))</f>
        <v/>
      </c>
      <c r="F440" s="3" t="n"/>
      <c r="G440" s="8" t="n"/>
      <c r="I440" s="9">
        <f>IF(OR(G440="",H440="Oui"),"",IF(G440&lt;TODAY(),"En retard",IF(G440-TODAY()&lt;=7,"Cette semaine","")))</f>
        <v/>
      </c>
    </row>
    <row r="441">
      <c r="A441" s="8" t="n"/>
      <c r="C441" s="9">
        <f>IF(B441="","",IFERROR(INDEX(Contacts!$B$2:$B$501,MATCH(B441,Contacts!$A$2:$A$501,0))&amp;" "&amp;INDEX(Contacts!$C$2:$C$501,MATCH(B441,Contacts!$A$2:$A$501,0)),"ID inconnu"))</f>
        <v/>
      </c>
      <c r="F441" s="3" t="n"/>
      <c r="G441" s="8" t="n"/>
      <c r="I441" s="9">
        <f>IF(OR(G441="",H441="Oui"),"",IF(G441&lt;TODAY(),"En retard",IF(G441-TODAY()&lt;=7,"Cette semaine","")))</f>
        <v/>
      </c>
    </row>
    <row r="442">
      <c r="A442" s="8" t="n"/>
      <c r="C442" s="9">
        <f>IF(B442="","",IFERROR(INDEX(Contacts!$B$2:$B$501,MATCH(B442,Contacts!$A$2:$A$501,0))&amp;" "&amp;INDEX(Contacts!$C$2:$C$501,MATCH(B442,Contacts!$A$2:$A$501,0)),"ID inconnu"))</f>
        <v/>
      </c>
      <c r="F442" s="3" t="n"/>
      <c r="G442" s="8" t="n"/>
      <c r="I442" s="9">
        <f>IF(OR(G442="",H442="Oui"),"",IF(G442&lt;TODAY(),"En retard",IF(G442-TODAY()&lt;=7,"Cette semaine","")))</f>
        <v/>
      </c>
    </row>
    <row r="443">
      <c r="A443" s="8" t="n"/>
      <c r="C443" s="9">
        <f>IF(B443="","",IFERROR(INDEX(Contacts!$B$2:$B$501,MATCH(B443,Contacts!$A$2:$A$501,0))&amp;" "&amp;INDEX(Contacts!$C$2:$C$501,MATCH(B443,Contacts!$A$2:$A$501,0)),"ID inconnu"))</f>
        <v/>
      </c>
      <c r="F443" s="3" t="n"/>
      <c r="G443" s="8" t="n"/>
      <c r="I443" s="9">
        <f>IF(OR(G443="",H443="Oui"),"",IF(G443&lt;TODAY(),"En retard",IF(G443-TODAY()&lt;=7,"Cette semaine","")))</f>
        <v/>
      </c>
    </row>
    <row r="444">
      <c r="A444" s="8" t="n"/>
      <c r="C444" s="9">
        <f>IF(B444="","",IFERROR(INDEX(Contacts!$B$2:$B$501,MATCH(B444,Contacts!$A$2:$A$501,0))&amp;" "&amp;INDEX(Contacts!$C$2:$C$501,MATCH(B444,Contacts!$A$2:$A$501,0)),"ID inconnu"))</f>
        <v/>
      </c>
      <c r="F444" s="3" t="n"/>
      <c r="G444" s="8" t="n"/>
      <c r="I444" s="9">
        <f>IF(OR(G444="",H444="Oui"),"",IF(G444&lt;TODAY(),"En retard",IF(G444-TODAY()&lt;=7,"Cette semaine","")))</f>
        <v/>
      </c>
    </row>
    <row r="445">
      <c r="A445" s="8" t="n"/>
      <c r="C445" s="9">
        <f>IF(B445="","",IFERROR(INDEX(Contacts!$B$2:$B$501,MATCH(B445,Contacts!$A$2:$A$501,0))&amp;" "&amp;INDEX(Contacts!$C$2:$C$501,MATCH(B445,Contacts!$A$2:$A$501,0)),"ID inconnu"))</f>
        <v/>
      </c>
      <c r="F445" s="3" t="n"/>
      <c r="G445" s="8" t="n"/>
      <c r="I445" s="9">
        <f>IF(OR(G445="",H445="Oui"),"",IF(G445&lt;TODAY(),"En retard",IF(G445-TODAY()&lt;=7,"Cette semaine","")))</f>
        <v/>
      </c>
    </row>
    <row r="446">
      <c r="A446" s="8" t="n"/>
      <c r="C446" s="9">
        <f>IF(B446="","",IFERROR(INDEX(Contacts!$B$2:$B$501,MATCH(B446,Contacts!$A$2:$A$501,0))&amp;" "&amp;INDEX(Contacts!$C$2:$C$501,MATCH(B446,Contacts!$A$2:$A$501,0)),"ID inconnu"))</f>
        <v/>
      </c>
      <c r="F446" s="3" t="n"/>
      <c r="G446" s="8" t="n"/>
      <c r="I446" s="9">
        <f>IF(OR(G446="",H446="Oui"),"",IF(G446&lt;TODAY(),"En retard",IF(G446-TODAY()&lt;=7,"Cette semaine","")))</f>
        <v/>
      </c>
    </row>
    <row r="447">
      <c r="A447" s="8" t="n"/>
      <c r="C447" s="9">
        <f>IF(B447="","",IFERROR(INDEX(Contacts!$B$2:$B$501,MATCH(B447,Contacts!$A$2:$A$501,0))&amp;" "&amp;INDEX(Contacts!$C$2:$C$501,MATCH(B447,Contacts!$A$2:$A$501,0)),"ID inconnu"))</f>
        <v/>
      </c>
      <c r="F447" s="3" t="n"/>
      <c r="G447" s="8" t="n"/>
      <c r="I447" s="9">
        <f>IF(OR(G447="",H447="Oui"),"",IF(G447&lt;TODAY(),"En retard",IF(G447-TODAY()&lt;=7,"Cette semaine","")))</f>
        <v/>
      </c>
    </row>
    <row r="448">
      <c r="A448" s="8" t="n"/>
      <c r="C448" s="9">
        <f>IF(B448="","",IFERROR(INDEX(Contacts!$B$2:$B$501,MATCH(B448,Contacts!$A$2:$A$501,0))&amp;" "&amp;INDEX(Contacts!$C$2:$C$501,MATCH(B448,Contacts!$A$2:$A$501,0)),"ID inconnu"))</f>
        <v/>
      </c>
      <c r="F448" s="3" t="n"/>
      <c r="G448" s="8" t="n"/>
      <c r="I448" s="9">
        <f>IF(OR(G448="",H448="Oui"),"",IF(G448&lt;TODAY(),"En retard",IF(G448-TODAY()&lt;=7,"Cette semaine","")))</f>
        <v/>
      </c>
    </row>
    <row r="449">
      <c r="A449" s="8" t="n"/>
      <c r="C449" s="9">
        <f>IF(B449="","",IFERROR(INDEX(Contacts!$B$2:$B$501,MATCH(B449,Contacts!$A$2:$A$501,0))&amp;" "&amp;INDEX(Contacts!$C$2:$C$501,MATCH(B449,Contacts!$A$2:$A$501,0)),"ID inconnu"))</f>
        <v/>
      </c>
      <c r="F449" s="3" t="n"/>
      <c r="G449" s="8" t="n"/>
      <c r="I449" s="9">
        <f>IF(OR(G449="",H449="Oui"),"",IF(G449&lt;TODAY(),"En retard",IF(G449-TODAY()&lt;=7,"Cette semaine","")))</f>
        <v/>
      </c>
    </row>
    <row r="450">
      <c r="A450" s="8" t="n"/>
      <c r="C450" s="9">
        <f>IF(B450="","",IFERROR(INDEX(Contacts!$B$2:$B$501,MATCH(B450,Contacts!$A$2:$A$501,0))&amp;" "&amp;INDEX(Contacts!$C$2:$C$501,MATCH(B450,Contacts!$A$2:$A$501,0)),"ID inconnu"))</f>
        <v/>
      </c>
      <c r="F450" s="3" t="n"/>
      <c r="G450" s="8" t="n"/>
      <c r="I450" s="9">
        <f>IF(OR(G450="",H450="Oui"),"",IF(G450&lt;TODAY(),"En retard",IF(G450-TODAY()&lt;=7,"Cette semaine","")))</f>
        <v/>
      </c>
    </row>
    <row r="451">
      <c r="A451" s="8" t="n"/>
      <c r="C451" s="9">
        <f>IF(B451="","",IFERROR(INDEX(Contacts!$B$2:$B$501,MATCH(B451,Contacts!$A$2:$A$501,0))&amp;" "&amp;INDEX(Contacts!$C$2:$C$501,MATCH(B451,Contacts!$A$2:$A$501,0)),"ID inconnu"))</f>
        <v/>
      </c>
      <c r="F451" s="3" t="n"/>
      <c r="G451" s="8" t="n"/>
      <c r="I451" s="9">
        <f>IF(OR(G451="",H451="Oui"),"",IF(G451&lt;TODAY(),"En retard",IF(G451-TODAY()&lt;=7,"Cette semaine","")))</f>
        <v/>
      </c>
    </row>
    <row r="452">
      <c r="A452" s="8" t="n"/>
      <c r="C452" s="9">
        <f>IF(B452="","",IFERROR(INDEX(Contacts!$B$2:$B$501,MATCH(B452,Contacts!$A$2:$A$501,0))&amp;" "&amp;INDEX(Contacts!$C$2:$C$501,MATCH(B452,Contacts!$A$2:$A$501,0)),"ID inconnu"))</f>
        <v/>
      </c>
      <c r="F452" s="3" t="n"/>
      <c r="G452" s="8" t="n"/>
      <c r="I452" s="9">
        <f>IF(OR(G452="",H452="Oui"),"",IF(G452&lt;TODAY(),"En retard",IF(G452-TODAY()&lt;=7,"Cette semaine","")))</f>
        <v/>
      </c>
    </row>
    <row r="453">
      <c r="A453" s="8" t="n"/>
      <c r="C453" s="9">
        <f>IF(B453="","",IFERROR(INDEX(Contacts!$B$2:$B$501,MATCH(B453,Contacts!$A$2:$A$501,0))&amp;" "&amp;INDEX(Contacts!$C$2:$C$501,MATCH(B453,Contacts!$A$2:$A$501,0)),"ID inconnu"))</f>
        <v/>
      </c>
      <c r="F453" s="3" t="n"/>
      <c r="G453" s="8" t="n"/>
      <c r="I453" s="9">
        <f>IF(OR(G453="",H453="Oui"),"",IF(G453&lt;TODAY(),"En retard",IF(G453-TODAY()&lt;=7,"Cette semaine","")))</f>
        <v/>
      </c>
    </row>
    <row r="454">
      <c r="A454" s="8" t="n"/>
      <c r="C454" s="9">
        <f>IF(B454="","",IFERROR(INDEX(Contacts!$B$2:$B$501,MATCH(B454,Contacts!$A$2:$A$501,0))&amp;" "&amp;INDEX(Contacts!$C$2:$C$501,MATCH(B454,Contacts!$A$2:$A$501,0)),"ID inconnu"))</f>
        <v/>
      </c>
      <c r="F454" s="3" t="n"/>
      <c r="G454" s="8" t="n"/>
      <c r="I454" s="9">
        <f>IF(OR(G454="",H454="Oui"),"",IF(G454&lt;TODAY(),"En retard",IF(G454-TODAY()&lt;=7,"Cette semaine","")))</f>
        <v/>
      </c>
    </row>
    <row r="455">
      <c r="A455" s="8" t="n"/>
      <c r="C455" s="9">
        <f>IF(B455="","",IFERROR(INDEX(Contacts!$B$2:$B$501,MATCH(B455,Contacts!$A$2:$A$501,0))&amp;" "&amp;INDEX(Contacts!$C$2:$C$501,MATCH(B455,Contacts!$A$2:$A$501,0)),"ID inconnu"))</f>
        <v/>
      </c>
      <c r="F455" s="3" t="n"/>
      <c r="G455" s="8" t="n"/>
      <c r="I455" s="9">
        <f>IF(OR(G455="",H455="Oui"),"",IF(G455&lt;TODAY(),"En retard",IF(G455-TODAY()&lt;=7,"Cette semaine","")))</f>
        <v/>
      </c>
    </row>
    <row r="456">
      <c r="A456" s="8" t="n"/>
      <c r="C456" s="9">
        <f>IF(B456="","",IFERROR(INDEX(Contacts!$B$2:$B$501,MATCH(B456,Contacts!$A$2:$A$501,0))&amp;" "&amp;INDEX(Contacts!$C$2:$C$501,MATCH(B456,Contacts!$A$2:$A$501,0)),"ID inconnu"))</f>
        <v/>
      </c>
      <c r="F456" s="3" t="n"/>
      <c r="G456" s="8" t="n"/>
      <c r="I456" s="9">
        <f>IF(OR(G456="",H456="Oui"),"",IF(G456&lt;TODAY(),"En retard",IF(G456-TODAY()&lt;=7,"Cette semaine","")))</f>
        <v/>
      </c>
    </row>
    <row r="457">
      <c r="A457" s="8" t="n"/>
      <c r="C457" s="9">
        <f>IF(B457="","",IFERROR(INDEX(Contacts!$B$2:$B$501,MATCH(B457,Contacts!$A$2:$A$501,0))&amp;" "&amp;INDEX(Contacts!$C$2:$C$501,MATCH(B457,Contacts!$A$2:$A$501,0)),"ID inconnu"))</f>
        <v/>
      </c>
      <c r="F457" s="3" t="n"/>
      <c r="G457" s="8" t="n"/>
      <c r="I457" s="9">
        <f>IF(OR(G457="",H457="Oui"),"",IF(G457&lt;TODAY(),"En retard",IF(G457-TODAY()&lt;=7,"Cette semaine","")))</f>
        <v/>
      </c>
    </row>
    <row r="458">
      <c r="A458" s="8" t="n"/>
      <c r="C458" s="9">
        <f>IF(B458="","",IFERROR(INDEX(Contacts!$B$2:$B$501,MATCH(B458,Contacts!$A$2:$A$501,0))&amp;" "&amp;INDEX(Contacts!$C$2:$C$501,MATCH(B458,Contacts!$A$2:$A$501,0)),"ID inconnu"))</f>
        <v/>
      </c>
      <c r="F458" s="3" t="n"/>
      <c r="G458" s="8" t="n"/>
      <c r="I458" s="9">
        <f>IF(OR(G458="",H458="Oui"),"",IF(G458&lt;TODAY(),"En retard",IF(G458-TODAY()&lt;=7,"Cette semaine","")))</f>
        <v/>
      </c>
    </row>
    <row r="459">
      <c r="A459" s="8" t="n"/>
      <c r="C459" s="9">
        <f>IF(B459="","",IFERROR(INDEX(Contacts!$B$2:$B$501,MATCH(B459,Contacts!$A$2:$A$501,0))&amp;" "&amp;INDEX(Contacts!$C$2:$C$501,MATCH(B459,Contacts!$A$2:$A$501,0)),"ID inconnu"))</f>
        <v/>
      </c>
      <c r="F459" s="3" t="n"/>
      <c r="G459" s="8" t="n"/>
      <c r="I459" s="9">
        <f>IF(OR(G459="",H459="Oui"),"",IF(G459&lt;TODAY(),"En retard",IF(G459-TODAY()&lt;=7,"Cette semaine","")))</f>
        <v/>
      </c>
    </row>
    <row r="460">
      <c r="A460" s="8" t="n"/>
      <c r="C460" s="9">
        <f>IF(B460="","",IFERROR(INDEX(Contacts!$B$2:$B$501,MATCH(B460,Contacts!$A$2:$A$501,0))&amp;" "&amp;INDEX(Contacts!$C$2:$C$501,MATCH(B460,Contacts!$A$2:$A$501,0)),"ID inconnu"))</f>
        <v/>
      </c>
      <c r="F460" s="3" t="n"/>
      <c r="G460" s="8" t="n"/>
      <c r="I460" s="9">
        <f>IF(OR(G460="",H460="Oui"),"",IF(G460&lt;TODAY(),"En retard",IF(G460-TODAY()&lt;=7,"Cette semaine","")))</f>
        <v/>
      </c>
    </row>
    <row r="461">
      <c r="A461" s="8" t="n"/>
      <c r="C461" s="9">
        <f>IF(B461="","",IFERROR(INDEX(Contacts!$B$2:$B$501,MATCH(B461,Contacts!$A$2:$A$501,0))&amp;" "&amp;INDEX(Contacts!$C$2:$C$501,MATCH(B461,Contacts!$A$2:$A$501,0)),"ID inconnu"))</f>
        <v/>
      </c>
      <c r="F461" s="3" t="n"/>
      <c r="G461" s="8" t="n"/>
      <c r="I461" s="9">
        <f>IF(OR(G461="",H461="Oui"),"",IF(G461&lt;TODAY(),"En retard",IF(G461-TODAY()&lt;=7,"Cette semaine","")))</f>
        <v/>
      </c>
    </row>
    <row r="462">
      <c r="A462" s="8" t="n"/>
      <c r="C462" s="9">
        <f>IF(B462="","",IFERROR(INDEX(Contacts!$B$2:$B$501,MATCH(B462,Contacts!$A$2:$A$501,0))&amp;" "&amp;INDEX(Contacts!$C$2:$C$501,MATCH(B462,Contacts!$A$2:$A$501,0)),"ID inconnu"))</f>
        <v/>
      </c>
      <c r="F462" s="3" t="n"/>
      <c r="G462" s="8" t="n"/>
      <c r="I462" s="9">
        <f>IF(OR(G462="",H462="Oui"),"",IF(G462&lt;TODAY(),"En retard",IF(G462-TODAY()&lt;=7,"Cette semaine","")))</f>
        <v/>
      </c>
    </row>
    <row r="463">
      <c r="A463" s="8" t="n"/>
      <c r="C463" s="9">
        <f>IF(B463="","",IFERROR(INDEX(Contacts!$B$2:$B$501,MATCH(B463,Contacts!$A$2:$A$501,0))&amp;" "&amp;INDEX(Contacts!$C$2:$C$501,MATCH(B463,Contacts!$A$2:$A$501,0)),"ID inconnu"))</f>
        <v/>
      </c>
      <c r="F463" s="3" t="n"/>
      <c r="G463" s="8" t="n"/>
      <c r="I463" s="9">
        <f>IF(OR(G463="",H463="Oui"),"",IF(G463&lt;TODAY(),"En retard",IF(G463-TODAY()&lt;=7,"Cette semaine","")))</f>
        <v/>
      </c>
    </row>
    <row r="464">
      <c r="A464" s="8" t="n"/>
      <c r="C464" s="9">
        <f>IF(B464="","",IFERROR(INDEX(Contacts!$B$2:$B$501,MATCH(B464,Contacts!$A$2:$A$501,0))&amp;" "&amp;INDEX(Contacts!$C$2:$C$501,MATCH(B464,Contacts!$A$2:$A$501,0)),"ID inconnu"))</f>
        <v/>
      </c>
      <c r="F464" s="3" t="n"/>
      <c r="G464" s="8" t="n"/>
      <c r="I464" s="9">
        <f>IF(OR(G464="",H464="Oui"),"",IF(G464&lt;TODAY(),"En retard",IF(G464-TODAY()&lt;=7,"Cette semaine","")))</f>
        <v/>
      </c>
    </row>
    <row r="465">
      <c r="A465" s="8" t="n"/>
      <c r="C465" s="9">
        <f>IF(B465="","",IFERROR(INDEX(Contacts!$B$2:$B$501,MATCH(B465,Contacts!$A$2:$A$501,0))&amp;" "&amp;INDEX(Contacts!$C$2:$C$501,MATCH(B465,Contacts!$A$2:$A$501,0)),"ID inconnu"))</f>
        <v/>
      </c>
      <c r="F465" s="3" t="n"/>
      <c r="G465" s="8" t="n"/>
      <c r="I465" s="9">
        <f>IF(OR(G465="",H465="Oui"),"",IF(G465&lt;TODAY(),"En retard",IF(G465-TODAY()&lt;=7,"Cette semaine","")))</f>
        <v/>
      </c>
    </row>
    <row r="466">
      <c r="A466" s="8" t="n"/>
      <c r="C466" s="9">
        <f>IF(B466="","",IFERROR(INDEX(Contacts!$B$2:$B$501,MATCH(B466,Contacts!$A$2:$A$501,0))&amp;" "&amp;INDEX(Contacts!$C$2:$C$501,MATCH(B466,Contacts!$A$2:$A$501,0)),"ID inconnu"))</f>
        <v/>
      </c>
      <c r="F466" s="3" t="n"/>
      <c r="G466" s="8" t="n"/>
      <c r="I466" s="9">
        <f>IF(OR(G466="",H466="Oui"),"",IF(G466&lt;TODAY(),"En retard",IF(G466-TODAY()&lt;=7,"Cette semaine","")))</f>
        <v/>
      </c>
    </row>
    <row r="467">
      <c r="A467" s="8" t="n"/>
      <c r="C467" s="9">
        <f>IF(B467="","",IFERROR(INDEX(Contacts!$B$2:$B$501,MATCH(B467,Contacts!$A$2:$A$501,0))&amp;" "&amp;INDEX(Contacts!$C$2:$C$501,MATCH(B467,Contacts!$A$2:$A$501,0)),"ID inconnu"))</f>
        <v/>
      </c>
      <c r="F467" s="3" t="n"/>
      <c r="G467" s="8" t="n"/>
      <c r="I467" s="9">
        <f>IF(OR(G467="",H467="Oui"),"",IF(G467&lt;TODAY(),"En retard",IF(G467-TODAY()&lt;=7,"Cette semaine","")))</f>
        <v/>
      </c>
    </row>
    <row r="468">
      <c r="A468" s="8" t="n"/>
      <c r="C468" s="9">
        <f>IF(B468="","",IFERROR(INDEX(Contacts!$B$2:$B$501,MATCH(B468,Contacts!$A$2:$A$501,0))&amp;" "&amp;INDEX(Contacts!$C$2:$C$501,MATCH(B468,Contacts!$A$2:$A$501,0)),"ID inconnu"))</f>
        <v/>
      </c>
      <c r="F468" s="3" t="n"/>
      <c r="G468" s="8" t="n"/>
      <c r="I468" s="9">
        <f>IF(OR(G468="",H468="Oui"),"",IF(G468&lt;TODAY(),"En retard",IF(G468-TODAY()&lt;=7,"Cette semaine","")))</f>
        <v/>
      </c>
    </row>
    <row r="469">
      <c r="A469" s="8" t="n"/>
      <c r="C469" s="9">
        <f>IF(B469="","",IFERROR(INDEX(Contacts!$B$2:$B$501,MATCH(B469,Contacts!$A$2:$A$501,0))&amp;" "&amp;INDEX(Contacts!$C$2:$C$501,MATCH(B469,Contacts!$A$2:$A$501,0)),"ID inconnu"))</f>
        <v/>
      </c>
      <c r="F469" s="3" t="n"/>
      <c r="G469" s="8" t="n"/>
      <c r="I469" s="9">
        <f>IF(OR(G469="",H469="Oui"),"",IF(G469&lt;TODAY(),"En retard",IF(G469-TODAY()&lt;=7,"Cette semaine","")))</f>
        <v/>
      </c>
    </row>
    <row r="470">
      <c r="A470" s="8" t="n"/>
      <c r="C470" s="9">
        <f>IF(B470="","",IFERROR(INDEX(Contacts!$B$2:$B$501,MATCH(B470,Contacts!$A$2:$A$501,0))&amp;" "&amp;INDEX(Contacts!$C$2:$C$501,MATCH(B470,Contacts!$A$2:$A$501,0)),"ID inconnu"))</f>
        <v/>
      </c>
      <c r="F470" s="3" t="n"/>
      <c r="G470" s="8" t="n"/>
      <c r="I470" s="9">
        <f>IF(OR(G470="",H470="Oui"),"",IF(G470&lt;TODAY(),"En retard",IF(G470-TODAY()&lt;=7,"Cette semaine","")))</f>
        <v/>
      </c>
    </row>
    <row r="471">
      <c r="A471" s="8" t="n"/>
      <c r="C471" s="9">
        <f>IF(B471="","",IFERROR(INDEX(Contacts!$B$2:$B$501,MATCH(B471,Contacts!$A$2:$A$501,0))&amp;" "&amp;INDEX(Contacts!$C$2:$C$501,MATCH(B471,Contacts!$A$2:$A$501,0)),"ID inconnu"))</f>
        <v/>
      </c>
      <c r="F471" s="3" t="n"/>
      <c r="G471" s="8" t="n"/>
      <c r="I471" s="9">
        <f>IF(OR(G471="",H471="Oui"),"",IF(G471&lt;TODAY(),"En retard",IF(G471-TODAY()&lt;=7,"Cette semaine","")))</f>
        <v/>
      </c>
    </row>
    <row r="472">
      <c r="A472" s="8" t="n"/>
      <c r="C472" s="9">
        <f>IF(B472="","",IFERROR(INDEX(Contacts!$B$2:$B$501,MATCH(B472,Contacts!$A$2:$A$501,0))&amp;" "&amp;INDEX(Contacts!$C$2:$C$501,MATCH(B472,Contacts!$A$2:$A$501,0)),"ID inconnu"))</f>
        <v/>
      </c>
      <c r="F472" s="3" t="n"/>
      <c r="G472" s="8" t="n"/>
      <c r="I472" s="9">
        <f>IF(OR(G472="",H472="Oui"),"",IF(G472&lt;TODAY(),"En retard",IF(G472-TODAY()&lt;=7,"Cette semaine","")))</f>
        <v/>
      </c>
    </row>
    <row r="473">
      <c r="A473" s="8" t="n"/>
      <c r="C473" s="9">
        <f>IF(B473="","",IFERROR(INDEX(Contacts!$B$2:$B$501,MATCH(B473,Contacts!$A$2:$A$501,0))&amp;" "&amp;INDEX(Contacts!$C$2:$C$501,MATCH(B473,Contacts!$A$2:$A$501,0)),"ID inconnu"))</f>
        <v/>
      </c>
      <c r="F473" s="3" t="n"/>
      <c r="G473" s="8" t="n"/>
      <c r="I473" s="9">
        <f>IF(OR(G473="",H473="Oui"),"",IF(G473&lt;TODAY(),"En retard",IF(G473-TODAY()&lt;=7,"Cette semaine","")))</f>
        <v/>
      </c>
    </row>
    <row r="474">
      <c r="A474" s="8" t="n"/>
      <c r="C474" s="9">
        <f>IF(B474="","",IFERROR(INDEX(Contacts!$B$2:$B$501,MATCH(B474,Contacts!$A$2:$A$501,0))&amp;" "&amp;INDEX(Contacts!$C$2:$C$501,MATCH(B474,Contacts!$A$2:$A$501,0)),"ID inconnu"))</f>
        <v/>
      </c>
      <c r="F474" s="3" t="n"/>
      <c r="G474" s="8" t="n"/>
      <c r="I474" s="9">
        <f>IF(OR(G474="",H474="Oui"),"",IF(G474&lt;TODAY(),"En retard",IF(G474-TODAY()&lt;=7,"Cette semaine","")))</f>
        <v/>
      </c>
    </row>
    <row r="475">
      <c r="A475" s="8" t="n"/>
      <c r="C475" s="9">
        <f>IF(B475="","",IFERROR(INDEX(Contacts!$B$2:$B$501,MATCH(B475,Contacts!$A$2:$A$501,0))&amp;" "&amp;INDEX(Contacts!$C$2:$C$501,MATCH(B475,Contacts!$A$2:$A$501,0)),"ID inconnu"))</f>
        <v/>
      </c>
      <c r="F475" s="3" t="n"/>
      <c r="G475" s="8" t="n"/>
      <c r="I475" s="9">
        <f>IF(OR(G475="",H475="Oui"),"",IF(G475&lt;TODAY(),"En retard",IF(G475-TODAY()&lt;=7,"Cette semaine","")))</f>
        <v/>
      </c>
    </row>
    <row r="476">
      <c r="A476" s="8" t="n"/>
      <c r="C476" s="9">
        <f>IF(B476="","",IFERROR(INDEX(Contacts!$B$2:$B$501,MATCH(B476,Contacts!$A$2:$A$501,0))&amp;" "&amp;INDEX(Contacts!$C$2:$C$501,MATCH(B476,Contacts!$A$2:$A$501,0)),"ID inconnu"))</f>
        <v/>
      </c>
      <c r="F476" s="3" t="n"/>
      <c r="G476" s="8" t="n"/>
      <c r="I476" s="9">
        <f>IF(OR(G476="",H476="Oui"),"",IF(G476&lt;TODAY(),"En retard",IF(G476-TODAY()&lt;=7,"Cette semaine","")))</f>
        <v/>
      </c>
    </row>
    <row r="477">
      <c r="A477" s="8" t="n"/>
      <c r="C477" s="9">
        <f>IF(B477="","",IFERROR(INDEX(Contacts!$B$2:$B$501,MATCH(B477,Contacts!$A$2:$A$501,0))&amp;" "&amp;INDEX(Contacts!$C$2:$C$501,MATCH(B477,Contacts!$A$2:$A$501,0)),"ID inconnu"))</f>
        <v/>
      </c>
      <c r="F477" s="3" t="n"/>
      <c r="G477" s="8" t="n"/>
      <c r="I477" s="9">
        <f>IF(OR(G477="",H477="Oui"),"",IF(G477&lt;TODAY(),"En retard",IF(G477-TODAY()&lt;=7,"Cette semaine","")))</f>
        <v/>
      </c>
    </row>
    <row r="478">
      <c r="A478" s="8" t="n"/>
      <c r="C478" s="9">
        <f>IF(B478="","",IFERROR(INDEX(Contacts!$B$2:$B$501,MATCH(B478,Contacts!$A$2:$A$501,0))&amp;" "&amp;INDEX(Contacts!$C$2:$C$501,MATCH(B478,Contacts!$A$2:$A$501,0)),"ID inconnu"))</f>
        <v/>
      </c>
      <c r="F478" s="3" t="n"/>
      <c r="G478" s="8" t="n"/>
      <c r="I478" s="9">
        <f>IF(OR(G478="",H478="Oui"),"",IF(G478&lt;TODAY(),"En retard",IF(G478-TODAY()&lt;=7,"Cette semaine","")))</f>
        <v/>
      </c>
    </row>
    <row r="479">
      <c r="A479" s="8" t="n"/>
      <c r="C479" s="9">
        <f>IF(B479="","",IFERROR(INDEX(Contacts!$B$2:$B$501,MATCH(B479,Contacts!$A$2:$A$501,0))&amp;" "&amp;INDEX(Contacts!$C$2:$C$501,MATCH(B479,Contacts!$A$2:$A$501,0)),"ID inconnu"))</f>
        <v/>
      </c>
      <c r="F479" s="3" t="n"/>
      <c r="G479" s="8" t="n"/>
      <c r="I479" s="9">
        <f>IF(OR(G479="",H479="Oui"),"",IF(G479&lt;TODAY(),"En retard",IF(G479-TODAY()&lt;=7,"Cette semaine","")))</f>
        <v/>
      </c>
    </row>
    <row r="480">
      <c r="A480" s="8" t="n"/>
      <c r="C480" s="9">
        <f>IF(B480="","",IFERROR(INDEX(Contacts!$B$2:$B$501,MATCH(B480,Contacts!$A$2:$A$501,0))&amp;" "&amp;INDEX(Contacts!$C$2:$C$501,MATCH(B480,Contacts!$A$2:$A$501,0)),"ID inconnu"))</f>
        <v/>
      </c>
      <c r="F480" s="3" t="n"/>
      <c r="G480" s="8" t="n"/>
      <c r="I480" s="9">
        <f>IF(OR(G480="",H480="Oui"),"",IF(G480&lt;TODAY(),"En retard",IF(G480-TODAY()&lt;=7,"Cette semaine","")))</f>
        <v/>
      </c>
    </row>
    <row r="481">
      <c r="A481" s="8" t="n"/>
      <c r="C481" s="9">
        <f>IF(B481="","",IFERROR(INDEX(Contacts!$B$2:$B$501,MATCH(B481,Contacts!$A$2:$A$501,0))&amp;" "&amp;INDEX(Contacts!$C$2:$C$501,MATCH(B481,Contacts!$A$2:$A$501,0)),"ID inconnu"))</f>
        <v/>
      </c>
      <c r="F481" s="3" t="n"/>
      <c r="G481" s="8" t="n"/>
      <c r="I481" s="9">
        <f>IF(OR(G481="",H481="Oui"),"",IF(G481&lt;TODAY(),"En retard",IF(G481-TODAY()&lt;=7,"Cette semaine","")))</f>
        <v/>
      </c>
    </row>
    <row r="482">
      <c r="A482" s="8" t="n"/>
      <c r="C482" s="9">
        <f>IF(B482="","",IFERROR(INDEX(Contacts!$B$2:$B$501,MATCH(B482,Contacts!$A$2:$A$501,0))&amp;" "&amp;INDEX(Contacts!$C$2:$C$501,MATCH(B482,Contacts!$A$2:$A$501,0)),"ID inconnu"))</f>
        <v/>
      </c>
      <c r="F482" s="3" t="n"/>
      <c r="G482" s="8" t="n"/>
      <c r="I482" s="9">
        <f>IF(OR(G482="",H482="Oui"),"",IF(G482&lt;TODAY(),"En retard",IF(G482-TODAY()&lt;=7,"Cette semaine","")))</f>
        <v/>
      </c>
    </row>
    <row r="483">
      <c r="A483" s="8" t="n"/>
      <c r="C483" s="9">
        <f>IF(B483="","",IFERROR(INDEX(Contacts!$B$2:$B$501,MATCH(B483,Contacts!$A$2:$A$501,0))&amp;" "&amp;INDEX(Contacts!$C$2:$C$501,MATCH(B483,Contacts!$A$2:$A$501,0)),"ID inconnu"))</f>
        <v/>
      </c>
      <c r="F483" s="3" t="n"/>
      <c r="G483" s="8" t="n"/>
      <c r="I483" s="9">
        <f>IF(OR(G483="",H483="Oui"),"",IF(G483&lt;TODAY(),"En retard",IF(G483-TODAY()&lt;=7,"Cette semaine","")))</f>
        <v/>
      </c>
    </row>
    <row r="484">
      <c r="A484" s="8" t="n"/>
      <c r="C484" s="9">
        <f>IF(B484="","",IFERROR(INDEX(Contacts!$B$2:$B$501,MATCH(B484,Contacts!$A$2:$A$501,0))&amp;" "&amp;INDEX(Contacts!$C$2:$C$501,MATCH(B484,Contacts!$A$2:$A$501,0)),"ID inconnu"))</f>
        <v/>
      </c>
      <c r="F484" s="3" t="n"/>
      <c r="G484" s="8" t="n"/>
      <c r="I484" s="9">
        <f>IF(OR(G484="",H484="Oui"),"",IF(G484&lt;TODAY(),"En retard",IF(G484-TODAY()&lt;=7,"Cette semaine","")))</f>
        <v/>
      </c>
    </row>
    <row r="485">
      <c r="A485" s="8" t="n"/>
      <c r="C485" s="9">
        <f>IF(B485="","",IFERROR(INDEX(Contacts!$B$2:$B$501,MATCH(B485,Contacts!$A$2:$A$501,0))&amp;" "&amp;INDEX(Contacts!$C$2:$C$501,MATCH(B485,Contacts!$A$2:$A$501,0)),"ID inconnu"))</f>
        <v/>
      </c>
      <c r="F485" s="3" t="n"/>
      <c r="G485" s="8" t="n"/>
      <c r="I485" s="9">
        <f>IF(OR(G485="",H485="Oui"),"",IF(G485&lt;TODAY(),"En retard",IF(G485-TODAY()&lt;=7,"Cette semaine","")))</f>
        <v/>
      </c>
    </row>
    <row r="486">
      <c r="A486" s="8" t="n"/>
      <c r="C486" s="9">
        <f>IF(B486="","",IFERROR(INDEX(Contacts!$B$2:$B$501,MATCH(B486,Contacts!$A$2:$A$501,0))&amp;" "&amp;INDEX(Contacts!$C$2:$C$501,MATCH(B486,Contacts!$A$2:$A$501,0)),"ID inconnu"))</f>
        <v/>
      </c>
      <c r="F486" s="3" t="n"/>
      <c r="G486" s="8" t="n"/>
      <c r="I486" s="9">
        <f>IF(OR(G486="",H486="Oui"),"",IF(G486&lt;TODAY(),"En retard",IF(G486-TODAY()&lt;=7,"Cette semaine","")))</f>
        <v/>
      </c>
    </row>
    <row r="487">
      <c r="A487" s="8" t="n"/>
      <c r="C487" s="9">
        <f>IF(B487="","",IFERROR(INDEX(Contacts!$B$2:$B$501,MATCH(B487,Contacts!$A$2:$A$501,0))&amp;" "&amp;INDEX(Contacts!$C$2:$C$501,MATCH(B487,Contacts!$A$2:$A$501,0)),"ID inconnu"))</f>
        <v/>
      </c>
      <c r="F487" s="3" t="n"/>
      <c r="G487" s="8" t="n"/>
      <c r="I487" s="9">
        <f>IF(OR(G487="",H487="Oui"),"",IF(G487&lt;TODAY(),"En retard",IF(G487-TODAY()&lt;=7,"Cette semaine","")))</f>
        <v/>
      </c>
    </row>
    <row r="488">
      <c r="A488" s="8" t="n"/>
      <c r="C488" s="9">
        <f>IF(B488="","",IFERROR(INDEX(Contacts!$B$2:$B$501,MATCH(B488,Contacts!$A$2:$A$501,0))&amp;" "&amp;INDEX(Contacts!$C$2:$C$501,MATCH(B488,Contacts!$A$2:$A$501,0)),"ID inconnu"))</f>
        <v/>
      </c>
      <c r="F488" s="3" t="n"/>
      <c r="G488" s="8" t="n"/>
      <c r="I488" s="9">
        <f>IF(OR(G488="",H488="Oui"),"",IF(G488&lt;TODAY(),"En retard",IF(G488-TODAY()&lt;=7,"Cette semaine","")))</f>
        <v/>
      </c>
    </row>
    <row r="489">
      <c r="A489" s="8" t="n"/>
      <c r="C489" s="9">
        <f>IF(B489="","",IFERROR(INDEX(Contacts!$B$2:$B$501,MATCH(B489,Contacts!$A$2:$A$501,0))&amp;" "&amp;INDEX(Contacts!$C$2:$C$501,MATCH(B489,Contacts!$A$2:$A$501,0)),"ID inconnu"))</f>
        <v/>
      </c>
      <c r="F489" s="3" t="n"/>
      <c r="G489" s="8" t="n"/>
      <c r="I489" s="9">
        <f>IF(OR(G489="",H489="Oui"),"",IF(G489&lt;TODAY(),"En retard",IF(G489-TODAY()&lt;=7,"Cette semaine","")))</f>
        <v/>
      </c>
    </row>
    <row r="490">
      <c r="A490" s="8" t="n"/>
      <c r="C490" s="9">
        <f>IF(B490="","",IFERROR(INDEX(Contacts!$B$2:$B$501,MATCH(B490,Contacts!$A$2:$A$501,0))&amp;" "&amp;INDEX(Contacts!$C$2:$C$501,MATCH(B490,Contacts!$A$2:$A$501,0)),"ID inconnu"))</f>
        <v/>
      </c>
      <c r="F490" s="3" t="n"/>
      <c r="G490" s="8" t="n"/>
      <c r="I490" s="9">
        <f>IF(OR(G490="",H490="Oui"),"",IF(G490&lt;TODAY(),"En retard",IF(G490-TODAY()&lt;=7,"Cette semaine","")))</f>
        <v/>
      </c>
    </row>
    <row r="491">
      <c r="A491" s="8" t="n"/>
      <c r="C491" s="9">
        <f>IF(B491="","",IFERROR(INDEX(Contacts!$B$2:$B$501,MATCH(B491,Contacts!$A$2:$A$501,0))&amp;" "&amp;INDEX(Contacts!$C$2:$C$501,MATCH(B491,Contacts!$A$2:$A$501,0)),"ID inconnu"))</f>
        <v/>
      </c>
      <c r="F491" s="3" t="n"/>
      <c r="G491" s="8" t="n"/>
      <c r="I491" s="9">
        <f>IF(OR(G491="",H491="Oui"),"",IF(G491&lt;TODAY(),"En retard",IF(G491-TODAY()&lt;=7,"Cette semaine","")))</f>
        <v/>
      </c>
    </row>
    <row r="492">
      <c r="A492" s="8" t="n"/>
      <c r="C492" s="9">
        <f>IF(B492="","",IFERROR(INDEX(Contacts!$B$2:$B$501,MATCH(B492,Contacts!$A$2:$A$501,0))&amp;" "&amp;INDEX(Contacts!$C$2:$C$501,MATCH(B492,Contacts!$A$2:$A$501,0)),"ID inconnu"))</f>
        <v/>
      </c>
      <c r="F492" s="3" t="n"/>
      <c r="G492" s="8" t="n"/>
      <c r="I492" s="9">
        <f>IF(OR(G492="",H492="Oui"),"",IF(G492&lt;TODAY(),"En retard",IF(G492-TODAY()&lt;=7,"Cette semaine","")))</f>
        <v/>
      </c>
    </row>
    <row r="493">
      <c r="A493" s="8" t="n"/>
      <c r="C493" s="9">
        <f>IF(B493="","",IFERROR(INDEX(Contacts!$B$2:$B$501,MATCH(B493,Contacts!$A$2:$A$501,0))&amp;" "&amp;INDEX(Contacts!$C$2:$C$501,MATCH(B493,Contacts!$A$2:$A$501,0)),"ID inconnu"))</f>
        <v/>
      </c>
      <c r="F493" s="3" t="n"/>
      <c r="G493" s="8" t="n"/>
      <c r="I493" s="9">
        <f>IF(OR(G493="",H493="Oui"),"",IF(G493&lt;TODAY(),"En retard",IF(G493-TODAY()&lt;=7,"Cette semaine","")))</f>
        <v/>
      </c>
    </row>
    <row r="494">
      <c r="A494" s="8" t="n"/>
      <c r="C494" s="9">
        <f>IF(B494="","",IFERROR(INDEX(Contacts!$B$2:$B$501,MATCH(B494,Contacts!$A$2:$A$501,0))&amp;" "&amp;INDEX(Contacts!$C$2:$C$501,MATCH(B494,Contacts!$A$2:$A$501,0)),"ID inconnu"))</f>
        <v/>
      </c>
      <c r="F494" s="3" t="n"/>
      <c r="G494" s="8" t="n"/>
      <c r="I494" s="9">
        <f>IF(OR(G494="",H494="Oui"),"",IF(G494&lt;TODAY(),"En retard",IF(G494-TODAY()&lt;=7,"Cette semaine","")))</f>
        <v/>
      </c>
    </row>
    <row r="495">
      <c r="A495" s="8" t="n"/>
      <c r="C495" s="9">
        <f>IF(B495="","",IFERROR(INDEX(Contacts!$B$2:$B$501,MATCH(B495,Contacts!$A$2:$A$501,0))&amp;" "&amp;INDEX(Contacts!$C$2:$C$501,MATCH(B495,Contacts!$A$2:$A$501,0)),"ID inconnu"))</f>
        <v/>
      </c>
      <c r="F495" s="3" t="n"/>
      <c r="G495" s="8" t="n"/>
      <c r="I495" s="9">
        <f>IF(OR(G495="",H495="Oui"),"",IF(G495&lt;TODAY(),"En retard",IF(G495-TODAY()&lt;=7,"Cette semaine","")))</f>
        <v/>
      </c>
    </row>
    <row r="496">
      <c r="A496" s="8" t="n"/>
      <c r="C496" s="9">
        <f>IF(B496="","",IFERROR(INDEX(Contacts!$B$2:$B$501,MATCH(B496,Contacts!$A$2:$A$501,0))&amp;" "&amp;INDEX(Contacts!$C$2:$C$501,MATCH(B496,Contacts!$A$2:$A$501,0)),"ID inconnu"))</f>
        <v/>
      </c>
      <c r="F496" s="3" t="n"/>
      <c r="G496" s="8" t="n"/>
      <c r="I496" s="9">
        <f>IF(OR(G496="",H496="Oui"),"",IF(G496&lt;TODAY(),"En retard",IF(G496-TODAY()&lt;=7,"Cette semaine","")))</f>
        <v/>
      </c>
    </row>
    <row r="497">
      <c r="A497" s="8" t="n"/>
      <c r="C497" s="9">
        <f>IF(B497="","",IFERROR(INDEX(Contacts!$B$2:$B$501,MATCH(B497,Contacts!$A$2:$A$501,0))&amp;" "&amp;INDEX(Contacts!$C$2:$C$501,MATCH(B497,Contacts!$A$2:$A$501,0)),"ID inconnu"))</f>
        <v/>
      </c>
      <c r="F497" s="3" t="n"/>
      <c r="G497" s="8" t="n"/>
      <c r="I497" s="9">
        <f>IF(OR(G497="",H497="Oui"),"",IF(G497&lt;TODAY(),"En retard",IF(G497-TODAY()&lt;=7,"Cette semaine","")))</f>
        <v/>
      </c>
    </row>
    <row r="498">
      <c r="A498" s="8" t="n"/>
      <c r="C498" s="9">
        <f>IF(B498="","",IFERROR(INDEX(Contacts!$B$2:$B$501,MATCH(B498,Contacts!$A$2:$A$501,0))&amp;" "&amp;INDEX(Contacts!$C$2:$C$501,MATCH(B498,Contacts!$A$2:$A$501,0)),"ID inconnu"))</f>
        <v/>
      </c>
      <c r="F498" s="3" t="n"/>
      <c r="G498" s="8" t="n"/>
      <c r="I498" s="9">
        <f>IF(OR(G498="",H498="Oui"),"",IF(G498&lt;TODAY(),"En retard",IF(G498-TODAY()&lt;=7,"Cette semaine","")))</f>
        <v/>
      </c>
    </row>
    <row r="499">
      <c r="A499" s="8" t="n"/>
      <c r="C499" s="9">
        <f>IF(B499="","",IFERROR(INDEX(Contacts!$B$2:$B$501,MATCH(B499,Contacts!$A$2:$A$501,0))&amp;" "&amp;INDEX(Contacts!$C$2:$C$501,MATCH(B499,Contacts!$A$2:$A$501,0)),"ID inconnu"))</f>
        <v/>
      </c>
      <c r="F499" s="3" t="n"/>
      <c r="G499" s="8" t="n"/>
      <c r="I499" s="9">
        <f>IF(OR(G499="",H499="Oui"),"",IF(G499&lt;TODAY(),"En retard",IF(G499-TODAY()&lt;=7,"Cette semaine","")))</f>
        <v/>
      </c>
    </row>
    <row r="500">
      <c r="A500" s="8" t="n"/>
      <c r="C500" s="9">
        <f>IF(B500="","",IFERROR(INDEX(Contacts!$B$2:$B$501,MATCH(B500,Contacts!$A$2:$A$501,0))&amp;" "&amp;INDEX(Contacts!$C$2:$C$501,MATCH(B500,Contacts!$A$2:$A$501,0)),"ID inconnu"))</f>
        <v/>
      </c>
      <c r="F500" s="3" t="n"/>
      <c r="G500" s="8" t="n"/>
      <c r="I500" s="9">
        <f>IF(OR(G500="",H500="Oui"),"",IF(G500&lt;TODAY(),"En retard",IF(G500-TODAY()&lt;=7,"Cette semaine","")))</f>
        <v/>
      </c>
    </row>
    <row r="501">
      <c r="A501" s="8" t="n"/>
      <c r="C501" s="9">
        <f>IF(B501="","",IFERROR(INDEX(Contacts!$B$2:$B$501,MATCH(B501,Contacts!$A$2:$A$501,0))&amp;" "&amp;INDEX(Contacts!$C$2:$C$501,MATCH(B501,Contacts!$A$2:$A$501,0)),"ID inconnu"))</f>
        <v/>
      </c>
      <c r="F501" s="3" t="n"/>
      <c r="G501" s="8" t="n"/>
      <c r="I501" s="9">
        <f>IF(OR(G501="",H501="Oui"),"",IF(G501&lt;TODAY(),"En retard",IF(G501-TODAY()&lt;=7,"Cette semaine","")))</f>
        <v/>
      </c>
    </row>
  </sheetData>
  <autoFilter ref="A1:I501"/>
  <conditionalFormatting sqref="A2:I501">
    <cfRule type="expression" priority="1" dxfId="0">
      <formula>$I2="En retard"</formula>
    </cfRule>
    <cfRule type="expression" priority="2" dxfId="2">
      <formula>$I2="Cette semaine"</formula>
    </cfRule>
  </conditionalFormatting>
  <dataValidations count="2">
    <dataValidation sqref="E2:E501" showDropDown="0" showInputMessage="0" showErrorMessage="0" allowBlank="1" errorTitle="Valeur hors liste" error="Choisissez un type d'action (onglet Listes)." prompt="Choisissez un type d'action (onglet Listes)." type="list">
      <formula1>=L_Actions</formula1>
    </dataValidation>
    <dataValidation sqref="H2:H501" showDropDown="0" showInputMessage="0" showErrorMessage="0" allowBlank="1" errorTitle="Valeur hors liste" error="Oui quand la relance a été faite." prompt="Oui quand la relance a été faite." type="list">
      <formula1>=L_OuiNon</formula1>
    </dataValidation>
  </dataValidations>
  <pageMargins left="0.75" right="0.75" top="1" bottom="1" header="0.5" footer="0.5"/>
</worksheet>
</file>

<file path=xl/worksheets/sheet6.xml><?xml version="1.0" encoding="utf-8"?>
<worksheet xmlns="http://schemas.openxmlformats.org/spreadsheetml/2006/main">
  <sheetPr>
    <tabColor rgb="005B9DF9"/>
    <outlinePr summaryBelow="1" summaryRight="1"/>
    <pageSetUpPr/>
  </sheetPr>
  <dimension ref="B2:E27"/>
  <sheetViews>
    <sheetView showGridLines="0" workbookViewId="0">
      <selection activeCell="A1" sqref="A1"/>
    </sheetView>
  </sheetViews>
  <sheetFormatPr baseColWidth="8" defaultRowHeight="15"/>
  <cols>
    <col width="3" customWidth="1" min="1" max="1"/>
    <col width="26" customWidth="1" min="2" max="2"/>
    <col width="16" customWidth="1" min="3" max="3"/>
    <col width="18" customWidth="1" min="4" max="4"/>
    <col width="20" customWidth="1" min="5" max="5"/>
  </cols>
  <sheetData>
    <row r="2">
      <c r="B2" s="1" t="inlineStr">
        <is>
          <t>Tableau de bord commercial</t>
        </is>
      </c>
    </row>
    <row r="3">
      <c r="B3" s="13" t="inlineStr">
        <is>
          <t>Se met à jour seul à partir des onglets Affaires et Relances.</t>
        </is>
      </c>
    </row>
    <row r="5">
      <c r="B5" s="14" t="inlineStr">
        <is>
          <t>Étape</t>
        </is>
      </c>
      <c r="C5" s="14" t="inlineStr">
        <is>
          <t>Affaires</t>
        </is>
      </c>
      <c r="D5" s="14" t="inlineStr">
        <is>
          <t>Montant HT</t>
        </is>
      </c>
      <c r="E5" s="14" t="inlineStr">
        <is>
          <t>Montant pondéré</t>
        </is>
      </c>
    </row>
    <row r="6">
      <c r="B6" s="15">
        <f>Listes!A2</f>
        <v/>
      </c>
      <c r="C6" s="15">
        <f>COUNTIFS(Affaires!$G$2:$G$501,B6)</f>
        <v/>
      </c>
      <c r="D6" s="16">
        <f>SUMIFS(Affaires!$H$2:$H$501,Affaires!$G$2:$G$501,B6)</f>
        <v/>
      </c>
      <c r="E6" s="16">
        <f>SUMIFS(Affaires!$J$2:$J$501,Affaires!$G$2:$G$501,B6)</f>
        <v/>
      </c>
    </row>
    <row r="7">
      <c r="B7" s="15">
        <f>Listes!A3</f>
        <v/>
      </c>
      <c r="C7" s="15">
        <f>COUNTIFS(Affaires!$G$2:$G$501,B7)</f>
        <v/>
      </c>
      <c r="D7" s="16">
        <f>SUMIFS(Affaires!$H$2:$H$501,Affaires!$G$2:$G$501,B7)</f>
        <v/>
      </c>
      <c r="E7" s="16">
        <f>SUMIFS(Affaires!$J$2:$J$501,Affaires!$G$2:$G$501,B7)</f>
        <v/>
      </c>
    </row>
    <row r="8">
      <c r="B8" s="15">
        <f>Listes!A4</f>
        <v/>
      </c>
      <c r="C8" s="15">
        <f>COUNTIFS(Affaires!$G$2:$G$501,B8)</f>
        <v/>
      </c>
      <c r="D8" s="16">
        <f>SUMIFS(Affaires!$H$2:$H$501,Affaires!$G$2:$G$501,B8)</f>
        <v/>
      </c>
      <c r="E8" s="16">
        <f>SUMIFS(Affaires!$J$2:$J$501,Affaires!$G$2:$G$501,B8)</f>
        <v/>
      </c>
    </row>
    <row r="9">
      <c r="B9" s="15">
        <f>Listes!A5</f>
        <v/>
      </c>
      <c r="C9" s="15">
        <f>COUNTIFS(Affaires!$G$2:$G$501,B9)</f>
        <v/>
      </c>
      <c r="D9" s="16">
        <f>SUMIFS(Affaires!$H$2:$H$501,Affaires!$G$2:$G$501,B9)</f>
        <v/>
      </c>
      <c r="E9" s="16">
        <f>SUMIFS(Affaires!$J$2:$J$501,Affaires!$G$2:$G$501,B9)</f>
        <v/>
      </c>
    </row>
    <row r="10">
      <c r="B10" s="15">
        <f>Listes!A6</f>
        <v/>
      </c>
      <c r="C10" s="15">
        <f>COUNTIFS(Affaires!$G$2:$G$501,B10)</f>
        <v/>
      </c>
      <c r="D10" s="16">
        <f>SUMIFS(Affaires!$H$2:$H$501,Affaires!$G$2:$G$501,B10)</f>
        <v/>
      </c>
      <c r="E10" s="16">
        <f>SUMIFS(Affaires!$J$2:$J$501,Affaires!$G$2:$G$501,B10)</f>
        <v/>
      </c>
    </row>
    <row r="11">
      <c r="B11" s="15">
        <f>Listes!A7</f>
        <v/>
      </c>
      <c r="C11" s="15">
        <f>COUNTIFS(Affaires!$G$2:$G$501,B11)</f>
        <v/>
      </c>
      <c r="D11" s="16">
        <f>SUMIFS(Affaires!$H$2:$H$501,Affaires!$G$2:$G$501,B11)</f>
        <v/>
      </c>
      <c r="E11" s="16">
        <f>SUMIFS(Affaires!$J$2:$J$501,Affaires!$G$2:$G$501,B11)</f>
        <v/>
      </c>
    </row>
    <row r="13">
      <c r="B13" s="17" t="inlineStr">
        <is>
          <t>En cours (hors gagné et perdu)</t>
        </is>
      </c>
      <c r="C13" s="17">
        <f>SUM(C6:C9)</f>
        <v/>
      </c>
      <c r="D13" s="18">
        <f>SUM(D6:D9)</f>
        <v/>
      </c>
      <c r="E13" s="18">
        <f>SUM(E6:E9)</f>
        <v/>
      </c>
    </row>
    <row r="16">
      <c r="B16" s="19" t="inlineStr">
        <is>
          <t>Ce trimestre</t>
        </is>
      </c>
    </row>
    <row r="17">
      <c r="B17" t="inlineStr">
        <is>
          <t>Début du trimestre</t>
        </is>
      </c>
      <c r="C17" s="20">
        <f>DATE(YEAR(TODAY()),INT((MONTH(TODAY())-1)/3)*3+1,1)</f>
        <v/>
      </c>
    </row>
    <row r="18">
      <c r="B18" t="inlineStr">
        <is>
          <t>Fin du trimestre</t>
        </is>
      </c>
      <c r="C18" s="20">
        <f>EDATE(C17,3)-1</f>
        <v/>
      </c>
    </row>
    <row r="19">
      <c r="B19" t="inlineStr">
        <is>
          <t>Montant pondéré à signer</t>
        </is>
      </c>
      <c r="C19" s="21">
        <f>SUMIFS(Affaires!$J$2:$J$501,Affaires!$M$2:$M$501,"&gt;="&amp;C17,Affaires!$M$2:$M$501,"&lt;="&amp;C18,Affaires!$G$2:$G$501,"&lt;&gt;Gagné",Affaires!$G$2:$G$501,"&lt;&gt;Perdu")</f>
        <v/>
      </c>
    </row>
    <row r="20">
      <c r="B20" t="inlineStr">
        <is>
          <t>Montant gagné</t>
        </is>
      </c>
      <c r="C20" s="21">
        <f>SUMIFS(Affaires!$H$2:$H$501,Affaires!$M$2:$M$501,"&gt;="&amp;C17,Affaires!$M$2:$M$501,"&lt;="&amp;C18,Affaires!$G$2:$G$501,"Gagné")</f>
        <v/>
      </c>
    </row>
    <row r="21">
      <c r="C21" s="22" t="n"/>
    </row>
    <row r="22">
      <c r="C22" s="22" t="n"/>
    </row>
    <row r="23">
      <c r="B23" s="19" t="inlineStr">
        <is>
          <t>À traiter</t>
        </is>
      </c>
      <c r="C23" s="22" t="n"/>
    </row>
    <row r="24">
      <c r="B24" t="inlineStr">
        <is>
          <t>Relances en retard</t>
        </is>
      </c>
      <c r="C24" s="22">
        <f>COUNTIFS(Relances!$I$2:$I$501,"En retard")</f>
        <v/>
      </c>
    </row>
    <row r="25">
      <c r="B25" t="inlineStr">
        <is>
          <t>Relances de la semaine</t>
        </is>
      </c>
      <c r="C25" s="22">
        <f>COUNTIFS(Relances!$I$2:$I$501,"Cette semaine")</f>
        <v/>
      </c>
    </row>
    <row r="26">
      <c r="B26" t="inlineStr">
        <is>
          <t>Affaires sans prochaine action</t>
        </is>
      </c>
      <c r="C26" s="22">
        <f>COUNTIFS(Affaires!$O$2:$O$501,"Aucune prochaine action")</f>
        <v/>
      </c>
    </row>
    <row r="27">
      <c r="B27" t="inlineStr">
        <is>
          <t>Affaires en retard</t>
        </is>
      </c>
      <c r="C27" s="22">
        <f>COUNTIFS(Affaires!$O$2:$O$501,"Action en retard")</f>
        <v/>
      </c>
    </row>
  </sheetData>
  <conditionalFormatting sqref="C24:C27">
    <cfRule type="expression" priority="1" dxfId="3">
      <formula>C24&gt;0</formula>
    </cfRule>
  </conditionalFormatting>
  <pageMargins left="0.75" right="0.75" top="1" bottom="1" header="0.5" footer="0.5"/>
</worksheet>
</file>

<file path=xl/worksheets/sheet7.xml><?xml version="1.0" encoding="utf-8"?>
<worksheet xmlns="http://schemas.openxmlformats.org/spreadsheetml/2006/main">
  <sheetPr>
    <tabColor rgb="0000C26E"/>
    <outlinePr summaryBelow="1" summaryRight="1"/>
    <pageSetUpPr/>
  </sheetPr>
  <dimension ref="B2:D29"/>
  <sheetViews>
    <sheetView showGridLines="0" workbookViewId="0">
      <selection activeCell="A1" sqref="A1"/>
    </sheetView>
  </sheetViews>
  <sheetFormatPr baseColWidth="8" defaultRowHeight="15"/>
  <cols>
    <col width="3" customWidth="1" min="1" max="1"/>
    <col width="5" customWidth="1" min="2" max="2"/>
    <col width="78" customWidth="1" min="3" max="3"/>
    <col width="14" customWidth="1" min="4" max="4"/>
  </cols>
  <sheetData>
    <row r="2">
      <c r="B2" s="1" t="inlineStr">
        <is>
          <t>Votre fichier suffit-il encore ?</t>
        </is>
      </c>
    </row>
    <row r="3">
      <c r="B3" s="13" t="inlineStr">
        <is>
          <t>Répondez Oui ou Non à chaque question (liste déroulante).</t>
        </is>
      </c>
    </row>
    <row r="5">
      <c r="B5" s="15" t="n">
        <v>1</v>
      </c>
      <c r="C5" s="23" t="inlineStr">
        <is>
          <t>Plusieurs versions du fichier circulent (par e-mail, sur des postes différents).</t>
        </is>
      </c>
      <c r="D5" s="24" t="inlineStr">
        <is>
          <t>Non</t>
        </is>
      </c>
    </row>
    <row r="6">
      <c r="B6" s="15" t="n">
        <v>2</v>
      </c>
      <c r="C6" s="23" t="inlineStr">
        <is>
          <t>Deux personnes ont déjà modifié le fichier en même temps, et une saisie s'est perdue.</t>
        </is>
      </c>
      <c r="D6" s="24" t="inlineStr">
        <is>
          <t>Non</t>
        </is>
      </c>
    </row>
    <row r="7">
      <c r="B7" s="15" t="n">
        <v>3</v>
      </c>
      <c r="C7" s="23" t="inlineStr">
        <is>
          <t>Un même client ou prospect existe en double.</t>
        </is>
      </c>
      <c r="D7" s="24" t="inlineStr">
        <is>
          <t>Non</t>
        </is>
      </c>
    </row>
    <row r="8">
      <c r="B8" s="15" t="n">
        <v>4</v>
      </c>
      <c r="C8" s="23" t="inlineStr">
        <is>
          <t>Une relance a été oubliée ce trimestre.</t>
        </is>
      </c>
      <c r="D8" s="24" t="inlineStr">
        <is>
          <t>Non</t>
        </is>
      </c>
    </row>
    <row r="9">
      <c r="B9" s="15" t="n">
        <v>5</v>
      </c>
      <c r="C9" s="23" t="inlineStr">
        <is>
          <t>Personne d'autre que vous ne voit l'historique des échanges avec un client.</t>
        </is>
      </c>
      <c r="D9" s="24" t="inlineStr">
        <is>
          <t>Non</t>
        </is>
      </c>
    </row>
    <row r="10">
      <c r="B10" s="15" t="n">
        <v>6</v>
      </c>
      <c r="C10" s="23" t="inlineStr">
        <is>
          <t>Vous ressaisissez les mêmes données dans un autre outil (devis, facturation, e-mails).</t>
        </is>
      </c>
      <c r="D10" s="24" t="inlineStr">
        <is>
          <t>Non</t>
        </is>
      </c>
    </row>
    <row r="11">
      <c r="B11" s="15" t="n">
        <v>7</v>
      </c>
      <c r="C11" s="23" t="inlineStr">
        <is>
          <t>Le fichier s'ouvre mal au téléphone, en rendez-vous ou sur un chantier.</t>
        </is>
      </c>
      <c r="D11" s="24" t="inlineStr">
        <is>
          <t>Non</t>
        </is>
      </c>
    </row>
    <row r="12">
      <c r="B12" s="15" t="n">
        <v>8</v>
      </c>
      <c r="C12" s="23" t="inlineStr">
        <is>
          <t>Le suivi commercial repose sur une seule personne.</t>
        </is>
      </c>
      <c r="D12" s="24" t="inlineStr">
        <is>
          <t>Non</t>
        </is>
      </c>
    </row>
    <row r="13">
      <c r="B13" s="15" t="n">
        <v>9</v>
      </c>
      <c r="C13" s="23" t="inlineStr">
        <is>
          <t>Préparer le point commercial de la semaine prend plus d'une heure.</t>
        </is>
      </c>
      <c r="D13" s="24" t="inlineStr">
        <is>
          <t>Non</t>
        </is>
      </c>
    </row>
    <row r="14">
      <c r="B14" s="15" t="n">
        <v>10</v>
      </c>
      <c r="C14" s="23" t="inlineStr">
        <is>
          <t>Vous ne savez pas exactement qui a accès aux données de vos clients.</t>
        </is>
      </c>
      <c r="D14" s="24" t="inlineStr">
        <is>
          <t>Non</t>
        </is>
      </c>
    </row>
    <row r="16">
      <c r="C16" s="17" t="inlineStr">
        <is>
          <t>Nombre de Oui</t>
        </is>
      </c>
      <c r="D16" s="25">
        <f>COUNTIF(D5:D14,"Oui")</f>
        <v/>
      </c>
    </row>
    <row r="17" ht="34" customHeight="1">
      <c r="C17" s="26">
        <f>IF(D16&gt;=4,"Quatre signes ou plus : votre fichier vous coûte déjà du temps et des ventes. C'est le moment de regarder un CRM.",IF(D16&gt;=2,"Deux ou trois signes : le fichier tient encore. Refaites ce test dans trois mois.","Moins de deux signes : votre fichier Excel suffit. Gardez-le."))</f>
        <v/>
      </c>
    </row>
    <row r="18">
      <c r="C18" s="27">
        <f>IF(D16&gt;=4,HYPERLINK("https://ethanolle.com/crm-excel/#rendez-vous","Parlons-en 30 minutes : programmez un premier échange sur ethanolle.com"),"")</f>
        <v/>
      </c>
    </row>
    <row r="21">
      <c r="B21" s="28" t="inlineStr">
        <is>
          <t>Combien vous coûte la ressaisie ?</t>
        </is>
      </c>
    </row>
    <row r="22">
      <c r="C22" s="13" t="inlineStr">
        <is>
          <t>Changez les cellules jaunes.</t>
        </is>
      </c>
    </row>
    <row r="23">
      <c r="C23" s="29" t="inlineStr">
        <is>
          <t>Heures par semaine passées à ressaisir, chercher la bonne version ou rattraper une relance (par personne)</t>
        </is>
      </c>
      <c r="D23" s="30" t="n">
        <v>2</v>
      </c>
    </row>
    <row r="24">
      <c r="C24" s="29" t="inlineStr">
        <is>
          <t>Nombre de personnes concernées</t>
        </is>
      </c>
      <c r="D24" s="31" t="n">
        <v>1</v>
      </c>
    </row>
    <row r="25">
      <c r="C25" s="29" t="inlineStr">
        <is>
          <t>Coût d'une heure de travail (salaire et charges)</t>
        </is>
      </c>
      <c r="D25" s="32" t="n">
        <v>35</v>
      </c>
    </row>
    <row r="26">
      <c r="C26" s="29" t="inlineStr">
        <is>
          <t>Semaines travaillées par an</t>
        </is>
      </c>
      <c r="D26" s="31" t="n">
        <v>46</v>
      </c>
    </row>
    <row r="27">
      <c r="C27" s="17" t="inlineStr">
        <is>
          <t>Coût de la ressaisie par an</t>
        </is>
      </c>
      <c r="D27" s="33">
        <f>D23*D24*D25*D26</f>
        <v/>
      </c>
    </row>
    <row r="29" ht="48" customHeight="1">
      <c r="C29" s="34" t="inlineStr">
        <is>
          <t>Hypothèses d'Ethanolle. 35 € de l'heure, une valeur prudente : l'Insee évalue le coût moyen d'une heure de travail en France à 43,9 € en 2024 (entreprises de 10 salariés ou plus, source Eurostat). 46 semaines : 52 semaines, moins 5 semaines de congés payés (service-public.gouv.fr) et environ une semaine de jours fériés.</t>
        </is>
      </c>
    </row>
  </sheetData>
  <conditionalFormatting sqref="D5:D14">
    <cfRule type="expression" priority="1" dxfId="4">
      <formula>D5="Oui"</formula>
    </cfRule>
  </conditionalFormatting>
  <dataValidations count="1">
    <dataValidation sqref="D5:D14" showDropDown="0" showInputMessage="0" showErrorMessage="0" allowBlank="1" errorTitle="Valeur hors liste" error="Oui ou Non." prompt="Oui ou Non." type="list">
      <formula1>=L_OuiNon</formula1>
    </dataValidation>
  </dataValidations>
  <pageMargins left="0.75" right="0.75" top="1" bottom="1" header="0.5" footer="0.5"/>
</worksheet>
</file>

<file path=xl/worksheets/sheet8.xml><?xml version="1.0" encoding="utf-8"?>
<worksheet xmlns="http://schemas.openxmlformats.org/spreadsheetml/2006/main">
  <sheetPr>
    <tabColor rgb="009CA3AF"/>
    <outlinePr summaryBelow="1" summaryRight="1"/>
    <pageSetUpPr/>
  </sheetPr>
  <dimension ref="A1:N10"/>
  <sheetViews>
    <sheetView workbookViewId="0">
      <selection activeCell="A1" sqref="A1"/>
    </sheetView>
  </sheetViews>
  <sheetFormatPr baseColWidth="8" defaultRowHeight="15"/>
  <cols>
    <col width="22" customWidth="1" min="1" max="1"/>
    <col width="22" customWidth="1" min="2" max="2"/>
    <col width="22" customWidth="1" min="4" max="4"/>
    <col width="22" customWidth="1" min="6" max="6"/>
    <col width="22" customWidth="1" min="8" max="8"/>
    <col width="22" customWidth="1" min="10" max="10"/>
    <col width="22" customWidth="1" min="12" max="12"/>
    <col width="22" customWidth="1" min="14" max="14"/>
  </cols>
  <sheetData>
    <row r="1">
      <c r="A1" s="14" t="inlineStr">
        <is>
          <t>Étapes</t>
        </is>
      </c>
      <c r="B1" s="14" t="inlineStr">
        <is>
          <t>Probabilité</t>
        </is>
      </c>
      <c r="D1" s="14" t="inlineStr">
        <is>
          <t>Sources</t>
        </is>
      </c>
      <c r="F1" s="14" t="inlineStr">
        <is>
          <t>Raisons de perte</t>
        </is>
      </c>
      <c r="H1" s="14" t="inlineStr">
        <is>
          <t>Types d'action</t>
        </is>
      </c>
      <c r="J1" s="14" t="inlineStr">
        <is>
          <t>Responsables</t>
        </is>
      </c>
      <c r="L1" s="14" t="inlineStr">
        <is>
          <t>Statuts entreprise</t>
        </is>
      </c>
      <c r="N1" s="14" t="inlineStr">
        <is>
          <t>Oui ou non</t>
        </is>
      </c>
    </row>
    <row r="2">
      <c r="A2" t="inlineStr">
        <is>
          <t>Nouveau</t>
        </is>
      </c>
      <c r="B2" s="35" t="n">
        <v>0.1</v>
      </c>
      <c r="D2" t="inlineStr">
        <is>
          <t>Site web</t>
        </is>
      </c>
      <c r="F2" t="inlineStr">
        <is>
          <t>Prix</t>
        </is>
      </c>
      <c r="H2" t="inlineStr">
        <is>
          <t>Appel</t>
        </is>
      </c>
      <c r="J2" t="inlineStr">
        <is>
          <t>Vous</t>
        </is>
      </c>
      <c r="L2" t="inlineStr">
        <is>
          <t>Prospect</t>
        </is>
      </c>
      <c r="N2" t="inlineStr">
        <is>
          <t>Oui</t>
        </is>
      </c>
    </row>
    <row r="3">
      <c r="A3" t="inlineStr">
        <is>
          <t>Qualifié</t>
        </is>
      </c>
      <c r="B3" s="35" t="n">
        <v>0.25</v>
      </c>
      <c r="D3" t="inlineStr">
        <is>
          <t>Recommandation</t>
        </is>
      </c>
      <c r="F3" t="inlineStr">
        <is>
          <t>Calendrier</t>
        </is>
      </c>
      <c r="H3" t="inlineStr">
        <is>
          <t>E-mail</t>
        </is>
      </c>
      <c r="J3" t="inlineStr">
        <is>
          <t>Collègue 1</t>
        </is>
      </c>
      <c r="L3" t="inlineStr">
        <is>
          <t>Client</t>
        </is>
      </c>
      <c r="N3" t="inlineStr">
        <is>
          <t>Non</t>
        </is>
      </c>
    </row>
    <row r="4">
      <c r="A4" t="inlineStr">
        <is>
          <t>Proposition envoyée</t>
        </is>
      </c>
      <c r="B4" s="35" t="n">
        <v>0.5</v>
      </c>
      <c r="D4" t="inlineStr">
        <is>
          <t>Salon</t>
        </is>
      </c>
      <c r="F4" t="inlineStr">
        <is>
          <t>Concurrent choisi</t>
        </is>
      </c>
      <c r="H4" t="inlineStr">
        <is>
          <t>Rendez-vous</t>
        </is>
      </c>
      <c r="J4" t="inlineStr">
        <is>
          <t>Collègue 2</t>
        </is>
      </c>
      <c r="L4" t="inlineStr">
        <is>
          <t>Ancien client</t>
        </is>
      </c>
    </row>
    <row r="5">
      <c r="A5" t="inlineStr">
        <is>
          <t>Négociation</t>
        </is>
      </c>
      <c r="B5" s="35" t="n">
        <v>0.75</v>
      </c>
      <c r="D5" t="inlineStr">
        <is>
          <t>Prospection</t>
        </is>
      </c>
      <c r="F5" t="inlineStr">
        <is>
          <t>Pas de budget</t>
        </is>
      </c>
      <c r="H5" t="inlineStr">
        <is>
          <t>Visio</t>
        </is>
      </c>
    </row>
    <row r="6">
      <c r="A6" t="inlineStr">
        <is>
          <t>Gagné</t>
        </is>
      </c>
      <c r="B6" s="35" t="n">
        <v>1</v>
      </c>
      <c r="D6" t="inlineStr">
        <is>
          <t>LinkedIn</t>
        </is>
      </c>
      <c r="F6" t="inlineStr">
        <is>
          <t>Sans réponse</t>
        </is>
      </c>
      <c r="H6" t="inlineStr">
        <is>
          <t>Message LinkedIn</t>
        </is>
      </c>
    </row>
    <row r="7">
      <c r="A7" t="inlineStr">
        <is>
          <t>Perdu</t>
        </is>
      </c>
      <c r="B7" s="35" t="n">
        <v>0</v>
      </c>
      <c r="D7" t="inlineStr">
        <is>
          <t>Ancien client</t>
        </is>
      </c>
      <c r="F7" t="inlineStr">
        <is>
          <t>Autre</t>
        </is>
      </c>
    </row>
    <row r="8">
      <c r="D8" t="inlineStr">
        <is>
          <t>Autre</t>
        </is>
      </c>
    </row>
    <row r="10">
      <c r="A10" s="13" t="inlineStr">
        <is>
          <t>Les probabilités sont des repères à ajuster selon votre historique de ventes.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Ethanolle</dc:creator>
  <dc:title>Modèle de CRM Excel</dc:title>
  <dcterms:created xsi:type="dcterms:W3CDTF">2026-10-30T07:45:08Z</dcterms:created>
  <dcterms:modified xsi:type="dcterms:W3CDTF">2026-10-30T07:45:08Z</dcterms:modified>
</cp:coreProperties>
</file>