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ode d'emploi" sheetId="1" state="visible" r:id="rId1"/>
    <sheet name="Prix" sheetId="2" state="visible" r:id="rId2"/>
    <sheet name="Votre équipe" sheetId="3" state="visible" r:id="rId3"/>
    <sheet name="Scénarios" sheetId="4" state="visible" r:id="rId4"/>
    <sheet name="Test de deux semaines" sheetId="5" state="visible" r:id="rId5"/>
    <sheet name="Décision" sheetId="6" state="visible" r:id="rId6"/>
    <sheet name="Listes" sheetId="7" state="visible" r:id="rId7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.00 &quot;€&quot;"/>
    <numFmt numFmtId="165" formatCode="+#,##0.00 &quot;€&quot;;-#,##0.00 &quot;€&quot;;0 &quot;€&quot;"/>
  </numFmts>
  <fonts count="7">
    <font>
      <name val="Calibri"/>
      <family val="2"/>
      <color theme="1"/>
      <sz val="11"/>
      <scheme val="minor"/>
    </font>
    <font>
      <name val="Calibri"/>
      <b val="1"/>
      <color rgb="001F2937"/>
      <sz val="16"/>
    </font>
    <font>
      <name val="Calibri"/>
      <sz val="11"/>
    </font>
    <font>
      <name val="Calibri"/>
      <b val="1"/>
      <color rgb="001F2937"/>
      <sz val="12"/>
    </font>
    <font>
      <name val="Calibri"/>
      <b val="1"/>
      <color rgb="001F2937"/>
      <sz val="11"/>
    </font>
    <font>
      <name val="Calibri"/>
      <color rgb="004B5563"/>
      <sz val="11"/>
    </font>
    <font>
      <name val="Calibri"/>
      <b val="1"/>
      <color rgb="00FFFFFF"/>
      <sz val="11"/>
    </font>
  </fonts>
  <fills count="5">
    <fill>
      <patternFill/>
    </fill>
    <fill>
      <patternFill patternType="gray125"/>
    </fill>
    <fill>
      <patternFill patternType="solid">
        <fgColor rgb="001F2937"/>
      </patternFill>
    </fill>
    <fill>
      <patternFill patternType="solid">
        <fgColor rgb="00FFF8DB"/>
      </patternFill>
    </fill>
    <fill>
      <patternFill patternType="solid">
        <fgColor rgb="00F3F4F6"/>
      </patternFill>
    </fill>
  </fills>
  <borders count="2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0" borderId="0" pivotButton="0" quotePrefix="0" xfId="0"/>
    <xf numFmtId="0" fontId="2" fillId="0" borderId="0" applyAlignment="1" pivotButton="0" quotePrefix="0" xfId="0">
      <alignment vertical="top" wrapText="1"/>
    </xf>
    <xf numFmtId="0" fontId="3" fillId="0" borderId="0" pivotButton="0" quotePrefix="0" xfId="0"/>
    <xf numFmtId="0" fontId="4" fillId="0" borderId="0" pivotButton="0" quotePrefix="0" xfId="0"/>
    <xf numFmtId="0" fontId="2" fillId="0" borderId="0" pivotButton="0" quotePrefix="0" xfId="0"/>
    <xf numFmtId="0" fontId="5" fillId="0" borderId="0" pivotButton="0" quotePrefix="0" xfId="0"/>
    <xf numFmtId="0" fontId="6" fillId="2" borderId="1" pivotButton="0" quotePrefix="0" xfId="0"/>
    <xf numFmtId="0" fontId="2" fillId="0" borderId="1" pivotButton="0" quotePrefix="0" xfId="0"/>
    <xf numFmtId="164" fontId="2" fillId="3" borderId="1" pivotButton="0" quotePrefix="0" xfId="0"/>
    <xf numFmtId="164" fontId="2" fillId="4" borderId="1" pivotButton="0" quotePrefix="0" xfId="0"/>
    <xf numFmtId="0" fontId="5" fillId="0" borderId="0" applyAlignment="1" pivotButton="0" quotePrefix="0" xfId="0">
      <alignment vertical="top" wrapText="1"/>
    </xf>
    <xf numFmtId="0" fontId="6" fillId="2" borderId="1" applyAlignment="1" pivotButton="0" quotePrefix="0" xfId="0">
      <alignment vertical="center" wrapText="1"/>
    </xf>
    <xf numFmtId="0" fontId="5" fillId="3" borderId="1" applyAlignment="1" pivotButton="0" quotePrefix="0" xfId="0">
      <alignment vertical="top" wrapText="1"/>
    </xf>
    <xf numFmtId="0" fontId="0" fillId="3" borderId="1" applyAlignment="1" pivotButton="0" quotePrefix="0" xfId="0">
      <alignment vertical="top" wrapText="1"/>
    </xf>
    <xf numFmtId="0" fontId="4" fillId="4" borderId="0" pivotButton="0" quotePrefix="0" xfId="0"/>
    <xf numFmtId="0" fontId="0" fillId="3" borderId="1" pivotButton="0" quotePrefix="0" xfId="0"/>
    <xf numFmtId="164" fontId="0" fillId="4" borderId="1" pivotButton="0" quotePrefix="0" xfId="0"/>
    <xf numFmtId="0" fontId="0" fillId="4" borderId="1" pivotButton="0" quotePrefix="0" xfId="0"/>
    <xf numFmtId="0" fontId="2" fillId="4" borderId="1" pivotButton="0" quotePrefix="0" xfId="0"/>
    <xf numFmtId="165" fontId="2" fillId="4" borderId="1" pivotButton="0" quotePrefix="0" xfId="0"/>
    <xf numFmtId="0" fontId="0" fillId="4" borderId="0" pivotButton="0" quotePrefix="0" xfId="0"/>
    <xf numFmtId="0" fontId="0" fillId="4" borderId="1" applyAlignment="1" pivotButton="0" quotePrefix="0" xfId="0">
      <alignment vertical="top" wrapText="1"/>
    </xf>
    <xf numFmtId="0" fontId="0" fillId="0" borderId="1" pivotButton="0" quotePrefix="0" xfId="0"/>
    <xf numFmtId="164" fontId="0" fillId="4" borderId="1" applyAlignment="1" pivotButton="0" quotePrefix="0" xfId="0">
      <alignment vertical="top" wrapText="1"/>
    </xf>
  </cellXfs>
  <cellStyles count="1">
    <cellStyle name="Normal" xfId="0" builtinId="0" hidden="0"/>
  </cellStyles>
  <dxfs count="4">
    <dxf>
      <font>
        <b val="1"/>
        <color rgb="00047857"/>
      </font>
    </dxf>
    <dxf>
      <font>
        <b val="1"/>
        <color rgb="00B91C1C"/>
      </font>
    </dxf>
    <dxf>
      <fill>
        <patternFill patternType="solid">
          <fgColor rgb="00D1FAE5"/>
        </patternFill>
      </fill>
    </dxf>
    <dxf>
      <fill>
        <patternFill patternType="solid">
          <fgColor rgb="00FEE2E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styles" Target="styles.xml" Id="rId8" /><Relationship Type="http://schemas.openxmlformats.org/officeDocument/2006/relationships/theme" Target="theme/theme1.xml" Id="rId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FFC700"/>
    <outlinePr summaryBelow="1" summaryRight="1"/>
    <pageSetUpPr/>
  </sheetPr>
  <dimension ref="B2:C27"/>
  <sheetViews>
    <sheetView workbookViewId="0">
      <selection activeCell="A1" sqref="A1"/>
    </sheetView>
  </sheetViews>
  <sheetFormatPr baseColWidth="8" defaultRowHeight="15"/>
  <cols>
    <col width="3" customWidth="1" min="1" max="1"/>
    <col width="26" customWidth="1" min="2" max="2"/>
    <col width="96" customWidth="1" min="3" max="3"/>
  </cols>
  <sheetData>
    <row r="2">
      <c r="B2" s="1" t="inlineStr">
        <is>
          <t>Calculateur Copilot ou Claude Team</t>
        </is>
      </c>
    </row>
    <row r="3" ht="32" customHeight="1">
      <c r="B3" s="2" t="inlineStr">
        <is>
          <t>Pour savoir qui, dans votre équipe, a besoin d'une licence Copilot, d'un siège Claude Team, ou de rien de plus que Copilot Chat déjà inclus, puis le vérifier par un test de deux semaines.</t>
        </is>
      </c>
    </row>
    <row r="5">
      <c r="B5" s="3" t="inlineStr">
        <is>
          <t>Les onglets</t>
        </is>
      </c>
    </row>
    <row r="6">
      <c r="B6" s="4" t="inlineStr">
        <is>
          <t>Prix</t>
        </is>
      </c>
      <c r="C6" s="2" t="inlineStr">
        <is>
          <t>Les prix officiels, HT, avec leur source et leur date. Modifiez-les si l'éditeur les change.</t>
        </is>
      </c>
    </row>
    <row r="7">
      <c r="B7" s="4" t="inlineStr">
        <is>
          <t>Votre équipe</t>
        </is>
      </c>
      <c r="C7" s="2" t="inlineStr">
        <is>
          <t>Un rôle par ligne : combien de personnes, ce qu'elles font chaque jour, et votre premier choix d'outil.</t>
        </is>
      </c>
    </row>
    <row r="8">
      <c r="B8" s="4" t="inlineStr">
        <is>
          <t>Scénarios</t>
        </is>
      </c>
      <c r="C8" s="2" t="inlineStr">
        <is>
          <t>Cinq scénarios calculés seuls, dont votre propre mélange et Copilot Chat seul, par mois et par an, hors taxes.</t>
        </is>
      </c>
    </row>
    <row r="9">
      <c r="B9" s="4" t="inlineStr">
        <is>
          <t>Test de deux semaines</t>
        </is>
      </c>
      <c r="C9" s="2" t="inlineStr">
        <is>
          <t>Les mêmes tâches faites avec chaque outil : temps avant et après, réponse juste ou à reprendre.</t>
        </is>
      </c>
    </row>
    <row r="10">
      <c r="B10" s="4" t="inlineStr">
        <is>
          <t>Décision</t>
        </is>
      </c>
      <c r="C10" s="2" t="inlineStr">
        <is>
          <t>Le scénario retenu, qui reçoit quoi, ce qui n'entre jamais dans un outil d'IA, et qui valide.</t>
        </is>
      </c>
    </row>
    <row r="11">
      <c r="B11" s="4" t="inlineStr">
        <is>
          <t>Listes</t>
        </is>
      </c>
      <c r="C11" s="2" t="inlineStr">
        <is>
          <t>Les valeurs des menus déroulants.</t>
        </is>
      </c>
    </row>
    <row r="13">
      <c r="B13" s="3" t="inlineStr">
        <is>
          <t>Comment s'en servir</t>
        </is>
      </c>
    </row>
    <row r="14">
      <c r="B14" s="5" t="inlineStr">
        <is>
          <t>1. Remplacez l'exemple (en gris) par les rôles de votre équipe dans l'onglet « Votre équipe ».</t>
        </is>
      </c>
    </row>
    <row r="15">
      <c r="B15" s="5" t="inlineStr">
        <is>
          <t>2. Choisissez la base de prix (annuel, mensuel ou promotion) dans l'onglet « Scénarios » : les totaux se calculent seuls.</t>
        </is>
      </c>
    </row>
    <row r="16">
      <c r="B16" s="5" t="inlineStr">
        <is>
          <t>3. Testez Copilot Chat d'abord : il est inclus dans les licences Microsoft 365 éligibles et ne coûte rien de plus.</t>
        </is>
      </c>
    </row>
    <row r="17">
      <c r="B17" s="5" t="inlineStr">
        <is>
          <t>4. Faites le test de deux semaines sur vos vraies tâches avant d'acheter des licences pour tout le monde.</t>
        </is>
      </c>
    </row>
    <row r="18">
      <c r="B18" s="5" t="inlineStr">
        <is>
          <t>5. Écrivez la décision et les règles de données, puis faites-les valider par votre DSI.</t>
        </is>
      </c>
    </row>
    <row r="20">
      <c r="B20" s="3" t="inlineStr">
        <is>
          <t>À savoir</t>
        </is>
      </c>
    </row>
    <row r="21" ht="30" customHeight="1">
      <c r="B21" s="2" t="inlineStr">
        <is>
          <t>Les prix sont ceux des pages officielles de Microsoft et d'Anthropic, relevés en novembre 2026 : vérifiez-les avant de signer.</t>
        </is>
      </c>
    </row>
    <row r="22" ht="30" customHeight="1">
      <c r="B22" s="2" t="inlineStr">
        <is>
          <t>Les fonctions avancées de Microsoft Copilot (Copilot Cowork, Code, Autopilot, API Work IQ) se paient en plus, à l'usage, en crédits Copilot : elles ne sont pas comptées ici.</t>
        </is>
      </c>
    </row>
    <row r="23" ht="30" customHeight="1">
      <c r="B23" s="2" t="inlineStr">
        <is>
          <t>La promotion de Copilot Business (15,60 € HT) vaut pour les abonnements annuels souscrits du 1er juillet au 31 décembre 2026, la première année seulement.</t>
        </is>
      </c>
    </row>
    <row r="24" ht="30" customHeight="1">
      <c r="B24" s="2" t="inlineStr">
        <is>
          <t>Les cellules jaunes se remplissent ; les cellules grises se calculent seules.</t>
        </is>
      </c>
    </row>
    <row r="25" ht="30" customHeight="1">
      <c r="B25" s="2" t="inlineStr">
        <is>
          <t>Fichier gratuit, sans inscription. Article : https://ethanolle.com/copilot-365/</t>
        </is>
      </c>
    </row>
    <row r="27">
      <c r="B27" s="6" t="inlineStr">
        <is>
          <t>Ethanolle, partenaire d'Anthropic et partenaire Gold de monday.com. https://ethanolle.com/</t>
        </is>
      </c>
    </row>
  </sheetData>
  <mergeCells count="12">
    <mergeCell ref="B21:C21"/>
    <mergeCell ref="B16:C16"/>
    <mergeCell ref="B24:C24"/>
    <mergeCell ref="B15:C15"/>
    <mergeCell ref="B25:C25"/>
    <mergeCell ref="B3:C3"/>
    <mergeCell ref="B27:C27"/>
    <mergeCell ref="B23:C23"/>
    <mergeCell ref="B22:C22"/>
    <mergeCell ref="B14:C14"/>
    <mergeCell ref="B17:C17"/>
    <mergeCell ref="B18:C18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tabColor rgb="005B9DF9"/>
    <outlinePr summaryBelow="1" summaryRight="1"/>
    <pageSetUpPr/>
  </sheetPr>
  <dimension ref="B2:G11"/>
  <sheetViews>
    <sheetView workbookViewId="0">
      <selection activeCell="A1" sqref="A1"/>
    </sheetView>
  </sheetViews>
  <sheetFormatPr baseColWidth="8" defaultRowHeight="15"/>
  <cols>
    <col width="3" customWidth="1" min="1" max="1"/>
    <col width="38" customWidth="1" min="2" max="2"/>
    <col width="16" customWidth="1" min="3" max="3"/>
    <col width="16" customWidth="1" min="4" max="4"/>
    <col width="18" customWidth="1" min="5" max="5"/>
    <col width="62" customWidth="1" min="6" max="6"/>
    <col width="14" customWidth="1" min="7" max="7"/>
  </cols>
  <sheetData>
    <row r="2">
      <c r="B2" s="1" t="inlineStr">
        <is>
          <t>Les prix, hors taxes, par utilisateur et par mois</t>
        </is>
      </c>
    </row>
    <row r="3">
      <c r="B3" s="5" t="inlineStr">
        <is>
          <t>Cellules jaunes modifiables. Copilot Chat est inclus dans les licences Microsoft 365 éligibles.</t>
        </is>
      </c>
    </row>
    <row r="5">
      <c r="B5" s="7" t="inlineStr">
        <is>
          <t>Offre</t>
        </is>
      </c>
      <c r="C5" s="7" t="inlineStr">
        <is>
          <t>Annuel (€ HT)</t>
        </is>
      </c>
      <c r="D5" s="7" t="inlineStr">
        <is>
          <t>Mensuel (€ HT)</t>
        </is>
      </c>
      <c r="E5" s="7" t="inlineStr">
        <is>
          <t>Promotion (€ HT)</t>
        </is>
      </c>
      <c r="F5" s="7" t="inlineStr">
        <is>
          <t>Source</t>
        </is>
      </c>
      <c r="G5" s="7" t="inlineStr">
        <is>
          <t>Relevé le</t>
        </is>
      </c>
    </row>
    <row r="6">
      <c r="B6" s="8" t="inlineStr">
        <is>
          <t>Microsoft 365 Copilot Business (module, 300 utilisateurs au plus)</t>
        </is>
      </c>
      <c r="C6" s="9" t="n">
        <v>18.2</v>
      </c>
      <c r="D6" s="9" t="n">
        <v>21.84</v>
      </c>
      <c r="E6" s="9" t="n">
        <v>15.6</v>
      </c>
      <c r="F6" s="8" t="inlineStr">
        <is>
          <t>https://www.microsoft.com/fr-fr/copilot/solutions/business</t>
        </is>
      </c>
      <c r="G6" s="8" t="inlineStr">
        <is>
          <t>03/11/2026</t>
        </is>
      </c>
    </row>
    <row r="7">
      <c r="B7" s="8" t="inlineStr">
        <is>
          <t>Claude Team, siège Standard</t>
        </is>
      </c>
      <c r="C7" s="9" t="n">
        <v>18</v>
      </c>
      <c r="D7" s="9" t="n">
        <v>21.04</v>
      </c>
      <c r="E7" s="10">
        <f>C7</f>
        <v/>
      </c>
      <c r="F7" s="8" t="inlineStr">
        <is>
          <t>https://claude.com/pricing (prix en euros de la page française ; grille vérifiée le 03/11/2026)</t>
        </is>
      </c>
      <c r="G7" s="8" t="inlineStr">
        <is>
          <t>03/11/2026</t>
        </is>
      </c>
    </row>
    <row r="8">
      <c r="B8" s="8" t="inlineStr">
        <is>
          <t>Copilot Chat</t>
        </is>
      </c>
      <c r="C8" s="9" t="n">
        <v>0</v>
      </c>
      <c r="D8" s="9" t="n">
        <v>0</v>
      </c>
      <c r="E8" s="9" t="n">
        <v>0</v>
      </c>
      <c r="F8" s="8" t="inlineStr">
        <is>
          <t>https://learn.microsoft.com/fr-fr/copilot/overview</t>
        </is>
      </c>
      <c r="G8" s="8" t="inlineStr">
        <is>
          <t>03/11/2026</t>
        </is>
      </c>
    </row>
    <row r="10" ht="30" customHeight="1">
      <c r="B10" s="11" t="inlineStr">
        <is>
          <t>Promotion de Copilot Business : abonnements annuels souscrits du 1er juillet au 31 décembre 2026, première année seulement. Claude Team n'a pas de promotion : sa colonne reprend le prix annuel.</t>
        </is>
      </c>
    </row>
    <row r="11" ht="30" customHeight="1">
      <c r="B11" s="11" t="inlineStr">
        <is>
          <t>Pour 300 utilisateurs ou plus, Microsoft 365 Copilot coûte 26,00 € HT en annuel (27,30 € HT payés au mois) : https://www.microsoft.com/fr-fr/copilot/solutions/enterprise</t>
        </is>
      </c>
    </row>
  </sheetData>
  <mergeCells count="2">
    <mergeCell ref="B10:G10"/>
    <mergeCell ref="B11:G1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tabColor rgb="005B9DF9"/>
    <outlinePr summaryBelow="1" summaryRight="1"/>
    <pageSetUpPr/>
  </sheetPr>
  <dimension ref="B1:G34"/>
  <sheetViews>
    <sheetView workbookViewId="0">
      <pane xSplit="1" ySplit="2" topLeftCell="B3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" customWidth="1" min="1" max="1"/>
    <col width="26" customWidth="1" min="2" max="2"/>
    <col width="12" customWidth="1" min="3" max="3"/>
    <col width="36" customWidth="1" min="4" max="4"/>
    <col width="40" customWidth="1" min="5" max="5"/>
    <col width="16" customWidth="1" min="6" max="6"/>
    <col width="16" customWidth="1" min="7" max="7"/>
  </cols>
  <sheetData>
    <row r="1">
      <c r="B1" s="3" t="inlineStr">
        <is>
          <t>Votre équipe, rôle par rôle (exemple fictif en gris : une PME de 12 personnes)</t>
        </is>
      </c>
    </row>
    <row r="2" ht="32" customHeight="1">
      <c r="B2" s="12" t="inlineStr">
        <is>
          <t>Rôle</t>
        </is>
      </c>
      <c r="C2" s="12" t="inlineStr">
        <is>
          <t>Personnes</t>
        </is>
      </c>
      <c r="D2" s="12" t="inlineStr">
        <is>
          <t>Applications ouvertes chaque jour</t>
        </is>
      </c>
      <c r="E2" s="12" t="inlineStr">
        <is>
          <t>Tâches qui reviennent</t>
        </is>
      </c>
      <c r="F2" s="12" t="inlineStr">
        <is>
          <t>Licence Copilot ?</t>
        </is>
      </c>
      <c r="G2" s="12" t="inlineStr">
        <is>
          <t>Siège Claude Team ?</t>
        </is>
      </c>
    </row>
    <row r="3">
      <c r="B3" s="13" t="inlineStr">
        <is>
          <t>Direction</t>
        </is>
      </c>
      <c r="C3" s="13" t="n">
        <v>2</v>
      </c>
      <c r="D3" s="13" t="inlineStr">
        <is>
          <t>Outlook, Teams, Excel</t>
        </is>
      </c>
      <c r="E3" s="13" t="inlineStr">
        <is>
          <t>Préparer les réunions, relire les chiffres</t>
        </is>
      </c>
      <c r="F3" s="13" t="inlineStr">
        <is>
          <t>Oui</t>
        </is>
      </c>
      <c r="G3" s="13" t="inlineStr">
        <is>
          <t>Non</t>
        </is>
      </c>
    </row>
    <row r="4">
      <c r="B4" s="13" t="inlineStr">
        <is>
          <t>Commerciaux</t>
        </is>
      </c>
      <c r="C4" s="13" t="n">
        <v>4</v>
      </c>
      <c r="D4" s="13" t="inlineStr">
        <is>
          <t>Outlook, Teams</t>
        </is>
      </c>
      <c r="E4" s="13" t="inlineStr">
        <is>
          <t>Relances, comptes rendus de rendez-vous</t>
        </is>
      </c>
      <c r="F4" s="13" t="inlineStr">
        <is>
          <t>Oui</t>
        </is>
      </c>
      <c r="G4" s="13" t="inlineStr">
        <is>
          <t>Non</t>
        </is>
      </c>
    </row>
    <row r="5">
      <c r="B5" s="13" t="inlineStr">
        <is>
          <t>Chefs de projet</t>
        </is>
      </c>
      <c r="C5" s="13" t="n">
        <v>3</v>
      </c>
      <c r="D5" s="13" t="inlineStr">
        <is>
          <t>Word, SharePoint</t>
        </is>
      </c>
      <c r="E5" s="13" t="inlineStr">
        <is>
          <t>Propositions longues, analyse de cahiers des charges</t>
        </is>
      </c>
      <c r="F5" s="13" t="inlineStr">
        <is>
          <t>Non</t>
        </is>
      </c>
      <c r="G5" s="13" t="inlineStr">
        <is>
          <t>Oui</t>
        </is>
      </c>
    </row>
    <row r="6">
      <c r="B6" s="13" t="inlineStr">
        <is>
          <t>Assistante de direction</t>
        </is>
      </c>
      <c r="C6" s="13" t="n">
        <v>2</v>
      </c>
      <c r="D6" s="13" t="inlineStr">
        <is>
          <t>Outlook, Word</t>
        </is>
      </c>
      <c r="E6" s="13" t="inlineStr">
        <is>
          <t>Courriers, agendas, notes</t>
        </is>
      </c>
      <c r="F6" s="13" t="inlineStr">
        <is>
          <t>Non</t>
        </is>
      </c>
      <c r="G6" s="13" t="inlineStr">
        <is>
          <t>Non</t>
        </is>
      </c>
    </row>
    <row r="7">
      <c r="B7" s="13" t="inlineStr">
        <is>
          <t>Comptabilité</t>
        </is>
      </c>
      <c r="C7" s="13" t="n">
        <v>1</v>
      </c>
      <c r="D7" s="13" t="inlineStr">
        <is>
          <t>Excel</t>
        </is>
      </c>
      <c r="E7" s="13" t="inlineStr">
        <is>
          <t>Rapprochements, tableaux de suivi</t>
        </is>
      </c>
      <c r="F7" s="13" t="inlineStr">
        <is>
          <t>Non</t>
        </is>
      </c>
      <c r="G7" s="13" t="inlineStr">
        <is>
          <t>Non</t>
        </is>
      </c>
    </row>
    <row r="8">
      <c r="B8" s="14" t="n"/>
      <c r="C8" s="14" t="n"/>
      <c r="D8" s="14" t="n"/>
      <c r="E8" s="14" t="n"/>
      <c r="F8" s="14" t="n"/>
      <c r="G8" s="14" t="n"/>
    </row>
    <row r="9">
      <c r="B9" s="14" t="n"/>
      <c r="C9" s="14" t="n"/>
      <c r="D9" s="14" t="n"/>
      <c r="E9" s="14" t="n"/>
      <c r="F9" s="14" t="n"/>
      <c r="G9" s="14" t="n"/>
    </row>
    <row r="10">
      <c r="B10" s="14" t="n"/>
      <c r="C10" s="14" t="n"/>
      <c r="D10" s="14" t="n"/>
      <c r="E10" s="14" t="n"/>
      <c r="F10" s="14" t="n"/>
      <c r="G10" s="14" t="n"/>
    </row>
    <row r="11">
      <c r="B11" s="14" t="n"/>
      <c r="C11" s="14" t="n"/>
      <c r="D11" s="14" t="n"/>
      <c r="E11" s="14" t="n"/>
      <c r="F11" s="14" t="n"/>
      <c r="G11" s="14" t="n"/>
    </row>
    <row r="12">
      <c r="B12" s="14" t="n"/>
      <c r="C12" s="14" t="n"/>
      <c r="D12" s="14" t="n"/>
      <c r="E12" s="14" t="n"/>
      <c r="F12" s="14" t="n"/>
      <c r="G12" s="14" t="n"/>
    </row>
    <row r="13">
      <c r="B13" s="14" t="n"/>
      <c r="C13" s="14" t="n"/>
      <c r="D13" s="14" t="n"/>
      <c r="E13" s="14" t="n"/>
      <c r="F13" s="14" t="n"/>
      <c r="G13" s="14" t="n"/>
    </row>
    <row r="14">
      <c r="B14" s="14" t="n"/>
      <c r="C14" s="14" t="n"/>
      <c r="D14" s="14" t="n"/>
      <c r="E14" s="14" t="n"/>
      <c r="F14" s="14" t="n"/>
      <c r="G14" s="14" t="n"/>
    </row>
    <row r="15">
      <c r="B15" s="14" t="n"/>
      <c r="C15" s="14" t="n"/>
      <c r="D15" s="14" t="n"/>
      <c r="E15" s="14" t="n"/>
      <c r="F15" s="14" t="n"/>
      <c r="G15" s="14" t="n"/>
    </row>
    <row r="16">
      <c r="B16" s="14" t="n"/>
      <c r="C16" s="14" t="n"/>
      <c r="D16" s="14" t="n"/>
      <c r="E16" s="14" t="n"/>
      <c r="F16" s="14" t="n"/>
      <c r="G16" s="14" t="n"/>
    </row>
    <row r="17">
      <c r="B17" s="14" t="n"/>
      <c r="C17" s="14" t="n"/>
      <c r="D17" s="14" t="n"/>
      <c r="E17" s="14" t="n"/>
      <c r="F17" s="14" t="n"/>
      <c r="G17" s="14" t="n"/>
    </row>
    <row r="18">
      <c r="B18" s="14" t="n"/>
      <c r="C18" s="14" t="n"/>
      <c r="D18" s="14" t="n"/>
      <c r="E18" s="14" t="n"/>
      <c r="F18" s="14" t="n"/>
      <c r="G18" s="14" t="n"/>
    </row>
    <row r="19">
      <c r="B19" s="14" t="n"/>
      <c r="C19" s="14" t="n"/>
      <c r="D19" s="14" t="n"/>
      <c r="E19" s="14" t="n"/>
      <c r="F19" s="14" t="n"/>
      <c r="G19" s="14" t="n"/>
    </row>
    <row r="20">
      <c r="B20" s="14" t="n"/>
      <c r="C20" s="14" t="n"/>
      <c r="D20" s="14" t="n"/>
      <c r="E20" s="14" t="n"/>
      <c r="F20" s="14" t="n"/>
      <c r="G20" s="14" t="n"/>
    </row>
    <row r="21">
      <c r="B21" s="14" t="n"/>
      <c r="C21" s="14" t="n"/>
      <c r="D21" s="14" t="n"/>
      <c r="E21" s="14" t="n"/>
      <c r="F21" s="14" t="n"/>
      <c r="G21" s="14" t="n"/>
    </row>
    <row r="22">
      <c r="B22" s="14" t="n"/>
      <c r="C22" s="14" t="n"/>
      <c r="D22" s="14" t="n"/>
      <c r="E22" s="14" t="n"/>
      <c r="F22" s="14" t="n"/>
      <c r="G22" s="14" t="n"/>
    </row>
    <row r="23">
      <c r="B23" s="14" t="n"/>
      <c r="C23" s="14" t="n"/>
      <c r="D23" s="14" t="n"/>
      <c r="E23" s="14" t="n"/>
      <c r="F23" s="14" t="n"/>
      <c r="G23" s="14" t="n"/>
    </row>
    <row r="24">
      <c r="B24" s="14" t="n"/>
      <c r="C24" s="14" t="n"/>
      <c r="D24" s="14" t="n"/>
      <c r="E24" s="14" t="n"/>
      <c r="F24" s="14" t="n"/>
      <c r="G24" s="14" t="n"/>
    </row>
    <row r="25">
      <c r="B25" s="14" t="n"/>
      <c r="C25" s="14" t="n"/>
      <c r="D25" s="14" t="n"/>
      <c r="E25" s="14" t="n"/>
      <c r="F25" s="14" t="n"/>
      <c r="G25" s="14" t="n"/>
    </row>
    <row r="26">
      <c r="B26" s="14" t="n"/>
      <c r="C26" s="14" t="n"/>
      <c r="D26" s="14" t="n"/>
      <c r="E26" s="14" t="n"/>
      <c r="F26" s="14" t="n"/>
      <c r="G26" s="14" t="n"/>
    </row>
    <row r="27">
      <c r="B27" s="14" t="n"/>
      <c r="C27" s="14" t="n"/>
      <c r="D27" s="14" t="n"/>
      <c r="E27" s="14" t="n"/>
      <c r="F27" s="14" t="n"/>
      <c r="G27" s="14" t="n"/>
    </row>
    <row r="28">
      <c r="B28" s="14" t="n"/>
      <c r="C28" s="14" t="n"/>
      <c r="D28" s="14" t="n"/>
      <c r="E28" s="14" t="n"/>
      <c r="F28" s="14" t="n"/>
      <c r="G28" s="14" t="n"/>
    </row>
    <row r="29">
      <c r="B29" s="14" t="n"/>
      <c r="C29" s="14" t="n"/>
      <c r="D29" s="14" t="n"/>
      <c r="E29" s="14" t="n"/>
      <c r="F29" s="14" t="n"/>
      <c r="G29" s="14" t="n"/>
    </row>
    <row r="30">
      <c r="B30" s="14" t="n"/>
      <c r="C30" s="14" t="n"/>
      <c r="D30" s="14" t="n"/>
      <c r="E30" s="14" t="n"/>
      <c r="F30" s="14" t="n"/>
      <c r="G30" s="14" t="n"/>
    </row>
    <row r="31">
      <c r="B31" s="14" t="n"/>
      <c r="C31" s="14" t="n"/>
      <c r="D31" s="14" t="n"/>
      <c r="E31" s="14" t="n"/>
      <c r="F31" s="14" t="n"/>
      <c r="G31" s="14" t="n"/>
    </row>
    <row r="32">
      <c r="B32" s="14" t="n"/>
      <c r="C32" s="14" t="n"/>
      <c r="D32" s="14" t="n"/>
      <c r="E32" s="14" t="n"/>
      <c r="F32" s="14" t="n"/>
      <c r="G32" s="14" t="n"/>
    </row>
    <row r="34">
      <c r="B34" s="4" t="inlineStr">
        <is>
          <t>Total des personnes</t>
        </is>
      </c>
      <c r="C34" s="15">
        <f>SUM(C3:C32)</f>
        <v/>
      </c>
    </row>
  </sheetData>
  <dataValidations count="2">
    <dataValidation sqref="F3:G32" showDropDown="0" showInputMessage="0" showErrorMessage="0" allowBlank="1" type="list">
      <formula1>=Listes!$B$3:$B$4</formula1>
    </dataValidation>
    <dataValidation sqref="C3:C32" showDropDown="0" showInputMessage="0" showErrorMessage="1" allowBlank="1" error="Un nombre entier de personnes." type="whole" operator="between">
      <formula1>0</formula1>
      <formula2>10000</formula2>
    </dataValidation>
  </dataValidation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tabColor rgb="0000C26E"/>
    <outlinePr summaryBelow="1" summaryRight="1"/>
    <pageSetUpPr/>
  </sheetPr>
  <dimension ref="B2:G19"/>
  <sheetViews>
    <sheetView workbookViewId="0">
      <selection activeCell="A1" sqref="A1"/>
    </sheetView>
  </sheetViews>
  <sheetFormatPr baseColWidth="8" defaultRowHeight="15"/>
  <cols>
    <col width="3" customWidth="1" min="1" max="1"/>
    <col width="58" customWidth="1" min="2" max="2"/>
    <col width="14" customWidth="1" min="3" max="3"/>
    <col width="14" customWidth="1" min="4" max="4"/>
    <col width="16" customWidth="1" min="5" max="5"/>
    <col width="18" customWidth="1" min="6" max="6"/>
    <col width="18" customWidth="1" min="7" max="7"/>
  </cols>
  <sheetData>
    <row r="2">
      <c r="B2" s="1" t="inlineStr">
        <is>
          <t>Les scénarios, calculés seuls (€ HT)</t>
        </is>
      </c>
    </row>
    <row r="4">
      <c r="B4" s="4" t="inlineStr">
        <is>
          <t>Base de prix</t>
        </is>
      </c>
      <c r="C4" s="16" t="inlineStr">
        <is>
          <t>Annuel</t>
        </is>
      </c>
      <c r="D4" s="6" t="inlineStr">
        <is>
          <t>Annuel, Mensuel ou Promotion (Copilot Business seulement)</t>
        </is>
      </c>
    </row>
    <row r="5">
      <c r="B5" s="5" t="inlineStr">
        <is>
          <t>Prix Copilot retenu, par utilisateur et par mois</t>
        </is>
      </c>
      <c r="C5" s="17">
        <f>IF($C$4="Mensuel",Prix!$D$6,IF($C$4="Promotion",Prix!$E$6,Prix!$C$6))</f>
        <v/>
      </c>
    </row>
    <row r="6">
      <c r="B6" s="5" t="inlineStr">
        <is>
          <t>Prix Claude Team retenu, par siège et par mois</t>
        </is>
      </c>
      <c r="C6" s="17">
        <f>IF($C$4="Mensuel",Prix!$D$7,IF($C$4="Promotion",Prix!$E$7,Prix!$C$7))</f>
        <v/>
      </c>
    </row>
    <row r="7">
      <c r="B7" s="5" t="inlineStr">
        <is>
          <t>Personnes dans l'équipe</t>
        </is>
      </c>
      <c r="C7" s="18">
        <f>SUM('Votre équipe'!$C$3:$C$32)</f>
        <v/>
      </c>
    </row>
    <row r="9">
      <c r="B9" s="7" t="inlineStr">
        <is>
          <t>Scénario</t>
        </is>
      </c>
      <c r="C9" s="7" t="inlineStr">
        <is>
          <t>Licences Copilot</t>
        </is>
      </c>
      <c r="D9" s="7" t="inlineStr">
        <is>
          <t>Sièges Claude</t>
        </is>
      </c>
      <c r="E9" s="7" t="inlineStr">
        <is>
          <t>Par mois</t>
        </is>
      </c>
      <c r="F9" s="7" t="inlineStr">
        <is>
          <t>Par an</t>
        </is>
      </c>
      <c r="G9" s="7" t="inlineStr">
        <is>
          <t>Écart avec A, par an</t>
        </is>
      </c>
    </row>
    <row r="10">
      <c r="B10" s="8" t="inlineStr">
        <is>
          <t>A. Une licence Copilot pour toute l'équipe</t>
        </is>
      </c>
      <c r="C10" s="19">
        <f>C7</f>
        <v/>
      </c>
      <c r="D10" s="19" t="n">
        <v>0</v>
      </c>
      <c r="E10" s="10">
        <f>C10*$C$5+D10*$C$6</f>
        <v/>
      </c>
      <c r="F10" s="10">
        <f>E10*12</f>
        <v/>
      </c>
      <c r="G10" s="20">
        <f>F10-$F$10</f>
        <v/>
      </c>
    </row>
    <row r="11">
      <c r="B11" s="8" t="inlineStr">
        <is>
          <t>B. Copilot Chat pour tous, des sièges Claude Team pour les rôles cochés</t>
        </is>
      </c>
      <c r="C11" s="19" t="n">
        <v>0</v>
      </c>
      <c r="D11" s="19">
        <f>SUMIF('Votre équipe'!$G$3:$G$32,"Oui",'Votre équipe'!$C$3:$C$32)</f>
        <v/>
      </c>
      <c r="E11" s="10">
        <f>C11*$C$5+D11*$C$6</f>
        <v/>
      </c>
      <c r="F11" s="10">
        <f>E11*12</f>
        <v/>
      </c>
      <c r="G11" s="20">
        <f>F11-$F$10</f>
        <v/>
      </c>
    </row>
    <row r="12">
      <c r="B12" s="8" t="inlineStr">
        <is>
          <t>C. Des licences Copilot pour les rôles cochés seulement</t>
        </is>
      </c>
      <c r="C12" s="19">
        <f>SUMIF('Votre équipe'!$F$3:$F$32,"Oui",'Votre équipe'!$C$3:$C$32)</f>
        <v/>
      </c>
      <c r="D12" s="19" t="n">
        <v>0</v>
      </c>
      <c r="E12" s="10">
        <f>C12*$C$5+D12*$C$6</f>
        <v/>
      </c>
      <c r="F12" s="10">
        <f>E12*12</f>
        <v/>
      </c>
      <c r="G12" s="20">
        <f>F12-$F$10</f>
        <v/>
      </c>
    </row>
    <row r="13">
      <c r="B13" s="8" t="inlineStr">
        <is>
          <t>D. Votre mélange : licences Copilot et sièges Claude cochés</t>
        </is>
      </c>
      <c r="C13" s="19">
        <f>SUMIF('Votre équipe'!$F$3:$F$32,"Oui",'Votre équipe'!$C$3:$C$32)</f>
        <v/>
      </c>
      <c r="D13" s="19">
        <f>SUMIF('Votre équipe'!$G$3:$G$32,"Oui",'Votre équipe'!$C$3:$C$32)</f>
        <v/>
      </c>
      <c r="E13" s="10">
        <f>C13*$C$5+D13*$C$6</f>
        <v/>
      </c>
      <c r="F13" s="10">
        <f>E13*12</f>
        <v/>
      </c>
      <c r="G13" s="20">
        <f>F13-$F$10</f>
        <v/>
      </c>
    </row>
    <row r="14">
      <c r="B14" s="8" t="inlineStr">
        <is>
          <t>E. Copilot Chat seul, déjà inclus</t>
        </is>
      </c>
      <c r="C14" s="19" t="n">
        <v>0</v>
      </c>
      <c r="D14" s="19" t="n">
        <v>0</v>
      </c>
      <c r="E14" s="10">
        <f>C14*$C$5+D14*$C$6</f>
        <v/>
      </c>
      <c r="F14" s="10">
        <f>E14*12</f>
        <v/>
      </c>
      <c r="G14" s="20">
        <f>F14-$F$10</f>
        <v/>
      </c>
    </row>
    <row r="16">
      <c r="B16" s="4" t="inlineStr">
        <is>
          <t>Le scénario le moins cher, hors Copilot Chat seul</t>
        </is>
      </c>
      <c r="C16" s="21">
        <f>INDEX($B$10:$B$13,MATCH(MIN($F$10:$F$13),$F$10:$F$13,0))</f>
        <v/>
      </c>
    </row>
    <row r="18" ht="30" customHeight="1">
      <c r="B18" s="11" t="inlineStr">
        <is>
          <t>Le moins cher n'est pas forcément le bon : regardez le test de deux semaines. Une licence que personne n'ouvre coûte toujours trop cher.</t>
        </is>
      </c>
    </row>
    <row r="19" ht="30" customHeight="1">
      <c r="B19" s="11" t="inlineStr">
        <is>
          <t>Non compté : les fonctions de Copilot facturées à l'usage (Copilot Cowork, Code, Autopilot, API Work IQ) et le siège Premium de Claude Team (90 € HT en annuel).</t>
        </is>
      </c>
    </row>
  </sheetData>
  <mergeCells count="3">
    <mergeCell ref="B19:G19"/>
    <mergeCell ref="C16:G16"/>
    <mergeCell ref="B18:G18"/>
  </mergeCells>
  <conditionalFormatting sqref="G10:G14">
    <cfRule type="cellIs" priority="1" operator="lessThan" dxfId="0">
      <formula>0</formula>
    </cfRule>
    <cfRule type="cellIs" priority="2" operator="greaterThan" dxfId="1">
      <formula>0</formula>
    </cfRule>
  </conditionalFormatting>
  <dataValidations count="1">
    <dataValidation sqref="C4" showDropDown="0" showInputMessage="0" showErrorMessage="0" allowBlank="0" type="list">
      <formula1>=Listes!$C$3:$C$5</formula1>
    </dataValidation>
  </dataValidation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tabColor rgb="00FF7A00"/>
    <outlinePr summaryBelow="1" summaryRight="1"/>
    <pageSetUpPr/>
  </sheetPr>
  <dimension ref="B1:P52"/>
  <sheetViews>
    <sheetView workbookViewId="0">
      <pane xSplit="1" ySplit="2" topLeftCell="B3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" customWidth="1" min="1" max="1"/>
    <col width="36" customWidth="1" min="2" max="2"/>
    <col width="18" customWidth="1" min="3" max="3"/>
    <col width="16" customWidth="1" min="4" max="4"/>
    <col width="12" customWidth="1" min="5" max="5"/>
    <col width="12" customWidth="1" min="6" max="6"/>
    <col width="13" customWidth="1" min="7" max="7"/>
    <col width="16" customWidth="1" min="8" max="8"/>
    <col width="30" customWidth="1" min="9" max="9"/>
    <col width="15" customWidth="1" min="10" max="10"/>
    <col width="26" customWidth="1" min="11" max="11"/>
    <col width="3" customWidth="1" min="12" max="12"/>
    <col width="16" customWidth="1" min="13" max="13"/>
    <col width="12" customWidth="1" min="14" max="14"/>
    <col width="12" customWidth="1" min="15" max="15"/>
    <col width="14" customWidth="1" min="16" max="16"/>
  </cols>
  <sheetData>
    <row r="1">
      <c r="B1" s="3" t="inlineStr">
        <is>
          <t>Le test : les mêmes tâches, avec chaque outil, sur vos vrais dossiers (exemple en gris)</t>
        </is>
      </c>
    </row>
    <row r="2" ht="32" customHeight="1">
      <c r="B2" s="12" t="inlineStr">
        <is>
          <t>Tâche</t>
        </is>
      </c>
      <c r="C2" s="12" t="inlineStr">
        <is>
          <t>Rôle</t>
        </is>
      </c>
      <c r="D2" s="12" t="inlineStr">
        <is>
          <t>Outil testé</t>
        </is>
      </c>
      <c r="E2" s="12" t="inlineStr">
        <is>
          <t>Minutes avant</t>
        </is>
      </c>
      <c r="F2" s="12" t="inlineStr">
        <is>
          <t>Minutes après</t>
        </is>
      </c>
      <c r="G2" s="12" t="inlineStr">
        <is>
          <t>Minutes gagnées</t>
        </is>
      </c>
      <c r="H2" s="12" t="inlineStr">
        <is>
          <t>Réponse</t>
        </is>
      </c>
      <c r="I2" s="12" t="inlineStr">
        <is>
          <t>Données utilisées</t>
        </is>
      </c>
      <c r="J2" s="12" t="inlineStr">
        <is>
          <t>Classement</t>
        </is>
      </c>
      <c r="K2" s="12" t="inlineStr">
        <is>
          <t>Alerte</t>
        </is>
      </c>
      <c r="M2" s="12" t="inlineStr">
        <is>
          <t>Par outil</t>
        </is>
      </c>
      <c r="N2" s="12" t="inlineStr">
        <is>
          <t>Tâches testées</t>
        </is>
      </c>
      <c r="O2" s="12" t="inlineStr">
        <is>
          <t>Réponses justes</t>
        </is>
      </c>
      <c r="P2" s="12" t="inlineStr">
        <is>
          <t>Minutes gagnées en tout</t>
        </is>
      </c>
    </row>
    <row r="3">
      <c r="B3" s="13" t="inlineStr">
        <is>
          <t>Compte rendu d'un rendez-vous client</t>
        </is>
      </c>
      <c r="C3" s="13" t="inlineStr">
        <is>
          <t>Commerciaux</t>
        </is>
      </c>
      <c r="D3" s="13" t="inlineStr">
        <is>
          <t>Copilot</t>
        </is>
      </c>
      <c r="E3" s="13" t="n">
        <v>25</v>
      </c>
      <c r="F3" s="13" t="n">
        <v>8</v>
      </c>
      <c r="G3" s="22">
        <f>IF(OR(E3="",F3=""),"",E3-F3)</f>
        <v/>
      </c>
      <c r="H3" s="13" t="inlineStr">
        <is>
          <t>Juste</t>
        </is>
      </c>
      <c r="I3" s="13" t="inlineStr">
        <is>
          <t>Transcription Teams</t>
        </is>
      </c>
      <c r="J3" s="13" t="inlineStr">
        <is>
          <t>Interne</t>
        </is>
      </c>
      <c r="K3" s="22">
        <f>IF(B3="","",IF(AND(J3="Confidentiel",OR(D3="Copilot Chat",D3="Autre")),"Vérifier la charte",IF(H3="À reprendre","Revoir la consigne","")))</f>
        <v/>
      </c>
      <c r="M3" s="23" t="inlineStr">
        <is>
          <t>Copilot Chat</t>
        </is>
      </c>
      <c r="N3" s="18">
        <f>COUNTIF($D$3:$D$52,M3)</f>
        <v/>
      </c>
      <c r="O3" s="18">
        <f>COUNTIFS($D$3:$D$52,M3,$H$3:$H$52,"Juste")</f>
        <v/>
      </c>
      <c r="P3" s="18">
        <f>SUMIF($D$3:$D$52,M3,$G$3:$G$52)</f>
        <v/>
      </c>
    </row>
    <row r="4">
      <c r="B4" s="13" t="inlineStr">
        <is>
          <t>Compte rendu d'un rendez-vous client</t>
        </is>
      </c>
      <c r="C4" s="13" t="inlineStr">
        <is>
          <t>Commerciaux</t>
        </is>
      </c>
      <c r="D4" s="13" t="inlineStr">
        <is>
          <t>Claude Team</t>
        </is>
      </c>
      <c r="E4" s="13" t="n">
        <v>25</v>
      </c>
      <c r="F4" s="13" t="n">
        <v>10</v>
      </c>
      <c r="G4" s="22">
        <f>IF(OR(E4="",F4=""),"",E4-F4)</f>
        <v/>
      </c>
      <c r="H4" s="13" t="inlineStr">
        <is>
          <t>Juste</t>
        </is>
      </c>
      <c r="I4" s="13" t="inlineStr">
        <is>
          <t>Notes copiées</t>
        </is>
      </c>
      <c r="J4" s="13" t="inlineStr">
        <is>
          <t>Interne</t>
        </is>
      </c>
      <c r="K4" s="22">
        <f>IF(B4="","",IF(AND(J4="Confidentiel",OR(D4="Copilot Chat",D4="Autre")),"Vérifier la charte",IF(H4="À reprendre","Revoir la consigne","")))</f>
        <v/>
      </c>
      <c r="M4" s="23" t="inlineStr">
        <is>
          <t>Copilot</t>
        </is>
      </c>
      <c r="N4" s="18">
        <f>COUNTIF($D$3:$D$52,M4)</f>
        <v/>
      </c>
      <c r="O4" s="18">
        <f>COUNTIFS($D$3:$D$52,M4,$H$3:$H$52,"Juste")</f>
        <v/>
      </c>
      <c r="P4" s="18">
        <f>SUMIF($D$3:$D$52,M4,$G$3:$G$52)</f>
        <v/>
      </c>
    </row>
    <row r="5">
      <c r="B5" s="13" t="inlineStr">
        <is>
          <t>Relance d'un devis sans réponse</t>
        </is>
      </c>
      <c r="C5" s="13" t="inlineStr">
        <is>
          <t>Commerciaux</t>
        </is>
      </c>
      <c r="D5" s="13" t="inlineStr">
        <is>
          <t>Copilot Chat</t>
        </is>
      </c>
      <c r="E5" s="13" t="n">
        <v>10</v>
      </c>
      <c r="F5" s="13" t="n">
        <v>4</v>
      </c>
      <c r="G5" s="22">
        <f>IF(OR(E5="",F5=""),"",E5-F5)</f>
        <v/>
      </c>
      <c r="H5" s="13" t="inlineStr">
        <is>
          <t>À reprendre</t>
        </is>
      </c>
      <c r="I5" s="13" t="inlineStr">
        <is>
          <t>Fil d'e-mails</t>
        </is>
      </c>
      <c r="J5" s="13" t="inlineStr">
        <is>
          <t>Interne</t>
        </is>
      </c>
      <c r="K5" s="22">
        <f>IF(B5="","",IF(AND(J5="Confidentiel",OR(D5="Copilot Chat",D5="Autre")),"Vérifier la charte",IF(H5="À reprendre","Revoir la consigne","")))</f>
        <v/>
      </c>
      <c r="M5" s="23" t="inlineStr">
        <is>
          <t>Claude Team</t>
        </is>
      </c>
      <c r="N5" s="18">
        <f>COUNTIF($D$3:$D$52,M5)</f>
        <v/>
      </c>
      <c r="O5" s="18">
        <f>COUNTIFS($D$3:$D$52,M5,$H$3:$H$52,"Juste")</f>
        <v/>
      </c>
      <c r="P5" s="18">
        <f>SUMIF($D$3:$D$52,M5,$G$3:$G$52)</f>
        <v/>
      </c>
    </row>
    <row r="6">
      <c r="B6" s="13" t="inlineStr">
        <is>
          <t>Analyse d'un cahier des charges de 40 pages</t>
        </is>
      </c>
      <c r="C6" s="13" t="inlineStr">
        <is>
          <t>Chefs de projet</t>
        </is>
      </c>
      <c r="D6" s="13" t="inlineStr">
        <is>
          <t>Claude Team</t>
        </is>
      </c>
      <c r="E6" s="13" t="n">
        <v>90</v>
      </c>
      <c r="F6" s="13" t="n">
        <v>30</v>
      </c>
      <c r="G6" s="22">
        <f>IF(OR(E6="",F6=""),"",E6-F6)</f>
        <v/>
      </c>
      <c r="H6" s="13" t="inlineStr">
        <is>
          <t>Juste</t>
        </is>
      </c>
      <c r="I6" s="13" t="inlineStr">
        <is>
          <t>PDF du client</t>
        </is>
      </c>
      <c r="J6" s="13" t="inlineStr">
        <is>
          <t>Confidentiel</t>
        </is>
      </c>
      <c r="K6" s="22">
        <f>IF(B6="","",IF(AND(J6="Confidentiel",OR(D6="Copilot Chat",D6="Autre")),"Vérifier la charte",IF(H6="À reprendre","Revoir la consigne","")))</f>
        <v/>
      </c>
      <c r="M6" s="23" t="inlineStr">
        <is>
          <t>Autre</t>
        </is>
      </c>
      <c r="N6" s="18">
        <f>COUNTIF($D$3:$D$52,M6)</f>
        <v/>
      </c>
      <c r="O6" s="18">
        <f>COUNTIFS($D$3:$D$52,M6,$H$3:$H$52,"Juste")</f>
        <v/>
      </c>
      <c r="P6" s="18">
        <f>SUMIF($D$3:$D$52,M6,$G$3:$G$52)</f>
        <v/>
      </c>
    </row>
    <row r="7">
      <c r="B7" s="13" t="inlineStr">
        <is>
          <t>Analyse d'un cahier des charges de 40 pages</t>
        </is>
      </c>
      <c r="C7" s="13" t="inlineStr">
        <is>
          <t>Chefs de projet</t>
        </is>
      </c>
      <c r="D7" s="13" t="inlineStr">
        <is>
          <t>Copilot</t>
        </is>
      </c>
      <c r="E7" s="13" t="n">
        <v>90</v>
      </c>
      <c r="F7" s="13" t="n">
        <v>45</v>
      </c>
      <c r="G7" s="22">
        <f>IF(OR(E7="",F7=""),"",E7-F7)</f>
        <v/>
      </c>
      <c r="H7" s="13" t="inlineStr">
        <is>
          <t>À reprendre</t>
        </is>
      </c>
      <c r="I7" s="13" t="inlineStr">
        <is>
          <t>PDF du client</t>
        </is>
      </c>
      <c r="J7" s="13" t="inlineStr">
        <is>
          <t>Confidentiel</t>
        </is>
      </c>
      <c r="K7" s="22">
        <f>IF(B7="","",IF(AND(J7="Confidentiel",OR(D7="Copilot Chat",D7="Autre")),"Vérifier la charte",IF(H7="À reprendre","Revoir la consigne","")))</f>
        <v/>
      </c>
    </row>
    <row r="8">
      <c r="B8" s="13" t="inlineStr">
        <is>
          <t>Tableau de suivi des factures</t>
        </is>
      </c>
      <c r="C8" s="13" t="inlineStr">
        <is>
          <t>Comptabilité</t>
        </is>
      </c>
      <c r="D8" s="13" t="inlineStr">
        <is>
          <t>Copilot</t>
        </is>
      </c>
      <c r="E8" s="13" t="n">
        <v>40</v>
      </c>
      <c r="F8" s="13" t="n">
        <v>25</v>
      </c>
      <c r="G8" s="22">
        <f>IF(OR(E8="",F8=""),"",E8-F8)</f>
        <v/>
      </c>
      <c r="H8" s="13" t="inlineStr">
        <is>
          <t>À reprendre</t>
        </is>
      </c>
      <c r="I8" s="13" t="inlineStr">
        <is>
          <t>Export Excel</t>
        </is>
      </c>
      <c r="J8" s="13" t="inlineStr">
        <is>
          <t>Confidentiel</t>
        </is>
      </c>
      <c r="K8" s="22">
        <f>IF(B8="","",IF(AND(J8="Confidentiel",OR(D8="Copilot Chat",D8="Autre")),"Vérifier la charte",IF(H8="À reprendre","Revoir la consigne","")))</f>
        <v/>
      </c>
    </row>
    <row r="9">
      <c r="B9" s="14" t="n"/>
      <c r="C9" s="14" t="n"/>
      <c r="D9" s="14" t="n"/>
      <c r="E9" s="14" t="n"/>
      <c r="F9" s="14" t="n"/>
      <c r="G9" s="22">
        <f>IF(OR(E9="",F9=""),"",E9-F9)</f>
        <v/>
      </c>
      <c r="H9" s="14" t="n"/>
      <c r="I9" s="14" t="n"/>
      <c r="J9" s="14" t="n"/>
      <c r="K9" s="22">
        <f>IF(B9="","",IF(AND(J9="Confidentiel",OR(D9="Copilot Chat",D9="Autre")),"Vérifier la charte",IF(H9="À reprendre","Revoir la consigne","")))</f>
        <v/>
      </c>
    </row>
    <row r="10">
      <c r="B10" s="14" t="n"/>
      <c r="C10" s="14" t="n"/>
      <c r="D10" s="14" t="n"/>
      <c r="E10" s="14" t="n"/>
      <c r="F10" s="14" t="n"/>
      <c r="G10" s="22">
        <f>IF(OR(E10="",F10=""),"",E10-F10)</f>
        <v/>
      </c>
      <c r="H10" s="14" t="n"/>
      <c r="I10" s="14" t="n"/>
      <c r="J10" s="14" t="n"/>
      <c r="K10" s="22">
        <f>IF(B10="","",IF(AND(J10="Confidentiel",OR(D10="Copilot Chat",D10="Autre")),"Vérifier la charte",IF(H10="À reprendre","Revoir la consigne","")))</f>
        <v/>
      </c>
    </row>
    <row r="11">
      <c r="B11" s="14" t="n"/>
      <c r="C11" s="14" t="n"/>
      <c r="D11" s="14" t="n"/>
      <c r="E11" s="14" t="n"/>
      <c r="F11" s="14" t="n"/>
      <c r="G11" s="22">
        <f>IF(OR(E11="",F11=""),"",E11-F11)</f>
        <v/>
      </c>
      <c r="H11" s="14" t="n"/>
      <c r="I11" s="14" t="n"/>
      <c r="J11" s="14" t="n"/>
      <c r="K11" s="22">
        <f>IF(B11="","",IF(AND(J11="Confidentiel",OR(D11="Copilot Chat",D11="Autre")),"Vérifier la charte",IF(H11="À reprendre","Revoir la consigne","")))</f>
        <v/>
      </c>
    </row>
    <row r="12">
      <c r="B12" s="14" t="n"/>
      <c r="C12" s="14" t="n"/>
      <c r="D12" s="14" t="n"/>
      <c r="E12" s="14" t="n"/>
      <c r="F12" s="14" t="n"/>
      <c r="G12" s="22">
        <f>IF(OR(E12="",F12=""),"",E12-F12)</f>
        <v/>
      </c>
      <c r="H12" s="14" t="n"/>
      <c r="I12" s="14" t="n"/>
      <c r="J12" s="14" t="n"/>
      <c r="K12" s="22">
        <f>IF(B12="","",IF(AND(J12="Confidentiel",OR(D12="Copilot Chat",D12="Autre")),"Vérifier la charte",IF(H12="À reprendre","Revoir la consigne","")))</f>
        <v/>
      </c>
    </row>
    <row r="13">
      <c r="B13" s="14" t="n"/>
      <c r="C13" s="14" t="n"/>
      <c r="D13" s="14" t="n"/>
      <c r="E13" s="14" t="n"/>
      <c r="F13" s="14" t="n"/>
      <c r="G13" s="22">
        <f>IF(OR(E13="",F13=""),"",E13-F13)</f>
        <v/>
      </c>
      <c r="H13" s="14" t="n"/>
      <c r="I13" s="14" t="n"/>
      <c r="J13" s="14" t="n"/>
      <c r="K13" s="22">
        <f>IF(B13="","",IF(AND(J13="Confidentiel",OR(D13="Copilot Chat",D13="Autre")),"Vérifier la charte",IF(H13="À reprendre","Revoir la consigne","")))</f>
        <v/>
      </c>
    </row>
    <row r="14">
      <c r="B14" s="14" t="n"/>
      <c r="C14" s="14" t="n"/>
      <c r="D14" s="14" t="n"/>
      <c r="E14" s="14" t="n"/>
      <c r="F14" s="14" t="n"/>
      <c r="G14" s="22">
        <f>IF(OR(E14="",F14=""),"",E14-F14)</f>
        <v/>
      </c>
      <c r="H14" s="14" t="n"/>
      <c r="I14" s="14" t="n"/>
      <c r="J14" s="14" t="n"/>
      <c r="K14" s="22">
        <f>IF(B14="","",IF(AND(J14="Confidentiel",OR(D14="Copilot Chat",D14="Autre")),"Vérifier la charte",IF(H14="À reprendre","Revoir la consigne","")))</f>
        <v/>
      </c>
    </row>
    <row r="15">
      <c r="B15" s="14" t="n"/>
      <c r="C15" s="14" t="n"/>
      <c r="D15" s="14" t="n"/>
      <c r="E15" s="14" t="n"/>
      <c r="F15" s="14" t="n"/>
      <c r="G15" s="22">
        <f>IF(OR(E15="",F15=""),"",E15-F15)</f>
        <v/>
      </c>
      <c r="H15" s="14" t="n"/>
      <c r="I15" s="14" t="n"/>
      <c r="J15" s="14" t="n"/>
      <c r="K15" s="22">
        <f>IF(B15="","",IF(AND(J15="Confidentiel",OR(D15="Copilot Chat",D15="Autre")),"Vérifier la charte",IF(H15="À reprendre","Revoir la consigne","")))</f>
        <v/>
      </c>
    </row>
    <row r="16">
      <c r="B16" s="14" t="n"/>
      <c r="C16" s="14" t="n"/>
      <c r="D16" s="14" t="n"/>
      <c r="E16" s="14" t="n"/>
      <c r="F16" s="14" t="n"/>
      <c r="G16" s="22">
        <f>IF(OR(E16="",F16=""),"",E16-F16)</f>
        <v/>
      </c>
      <c r="H16" s="14" t="n"/>
      <c r="I16" s="14" t="n"/>
      <c r="J16" s="14" t="n"/>
      <c r="K16" s="22">
        <f>IF(B16="","",IF(AND(J16="Confidentiel",OR(D16="Copilot Chat",D16="Autre")),"Vérifier la charte",IF(H16="À reprendre","Revoir la consigne","")))</f>
        <v/>
      </c>
    </row>
    <row r="17">
      <c r="B17" s="14" t="n"/>
      <c r="C17" s="14" t="n"/>
      <c r="D17" s="14" t="n"/>
      <c r="E17" s="14" t="n"/>
      <c r="F17" s="14" t="n"/>
      <c r="G17" s="22">
        <f>IF(OR(E17="",F17=""),"",E17-F17)</f>
        <v/>
      </c>
      <c r="H17" s="14" t="n"/>
      <c r="I17" s="14" t="n"/>
      <c r="J17" s="14" t="n"/>
      <c r="K17" s="22">
        <f>IF(B17="","",IF(AND(J17="Confidentiel",OR(D17="Copilot Chat",D17="Autre")),"Vérifier la charte",IF(H17="À reprendre","Revoir la consigne","")))</f>
        <v/>
      </c>
    </row>
    <row r="18">
      <c r="B18" s="14" t="n"/>
      <c r="C18" s="14" t="n"/>
      <c r="D18" s="14" t="n"/>
      <c r="E18" s="14" t="n"/>
      <c r="F18" s="14" t="n"/>
      <c r="G18" s="22">
        <f>IF(OR(E18="",F18=""),"",E18-F18)</f>
        <v/>
      </c>
      <c r="H18" s="14" t="n"/>
      <c r="I18" s="14" t="n"/>
      <c r="J18" s="14" t="n"/>
      <c r="K18" s="22">
        <f>IF(B18="","",IF(AND(J18="Confidentiel",OR(D18="Copilot Chat",D18="Autre")),"Vérifier la charte",IF(H18="À reprendre","Revoir la consigne","")))</f>
        <v/>
      </c>
    </row>
    <row r="19">
      <c r="B19" s="14" t="n"/>
      <c r="C19" s="14" t="n"/>
      <c r="D19" s="14" t="n"/>
      <c r="E19" s="14" t="n"/>
      <c r="F19" s="14" t="n"/>
      <c r="G19" s="22">
        <f>IF(OR(E19="",F19=""),"",E19-F19)</f>
        <v/>
      </c>
      <c r="H19" s="14" t="n"/>
      <c r="I19" s="14" t="n"/>
      <c r="J19" s="14" t="n"/>
      <c r="K19" s="22">
        <f>IF(B19="","",IF(AND(J19="Confidentiel",OR(D19="Copilot Chat",D19="Autre")),"Vérifier la charte",IF(H19="À reprendre","Revoir la consigne","")))</f>
        <v/>
      </c>
    </row>
    <row r="20">
      <c r="B20" s="14" t="n"/>
      <c r="C20" s="14" t="n"/>
      <c r="D20" s="14" t="n"/>
      <c r="E20" s="14" t="n"/>
      <c r="F20" s="14" t="n"/>
      <c r="G20" s="22">
        <f>IF(OR(E20="",F20=""),"",E20-F20)</f>
        <v/>
      </c>
      <c r="H20" s="14" t="n"/>
      <c r="I20" s="14" t="n"/>
      <c r="J20" s="14" t="n"/>
      <c r="K20" s="22">
        <f>IF(B20="","",IF(AND(J20="Confidentiel",OR(D20="Copilot Chat",D20="Autre")),"Vérifier la charte",IF(H20="À reprendre","Revoir la consigne","")))</f>
        <v/>
      </c>
    </row>
    <row r="21">
      <c r="B21" s="14" t="n"/>
      <c r="C21" s="14" t="n"/>
      <c r="D21" s="14" t="n"/>
      <c r="E21" s="14" t="n"/>
      <c r="F21" s="14" t="n"/>
      <c r="G21" s="22">
        <f>IF(OR(E21="",F21=""),"",E21-F21)</f>
        <v/>
      </c>
      <c r="H21" s="14" t="n"/>
      <c r="I21" s="14" t="n"/>
      <c r="J21" s="14" t="n"/>
      <c r="K21" s="22">
        <f>IF(B21="","",IF(AND(J21="Confidentiel",OR(D21="Copilot Chat",D21="Autre")),"Vérifier la charte",IF(H21="À reprendre","Revoir la consigne","")))</f>
        <v/>
      </c>
    </row>
    <row r="22">
      <c r="B22" s="14" t="n"/>
      <c r="C22" s="14" t="n"/>
      <c r="D22" s="14" t="n"/>
      <c r="E22" s="14" t="n"/>
      <c r="F22" s="14" t="n"/>
      <c r="G22" s="22">
        <f>IF(OR(E22="",F22=""),"",E22-F22)</f>
        <v/>
      </c>
      <c r="H22" s="14" t="n"/>
      <c r="I22" s="14" t="n"/>
      <c r="J22" s="14" t="n"/>
      <c r="K22" s="22">
        <f>IF(B22="","",IF(AND(J22="Confidentiel",OR(D22="Copilot Chat",D22="Autre")),"Vérifier la charte",IF(H22="À reprendre","Revoir la consigne","")))</f>
        <v/>
      </c>
    </row>
    <row r="23">
      <c r="B23" s="14" t="n"/>
      <c r="C23" s="14" t="n"/>
      <c r="D23" s="14" t="n"/>
      <c r="E23" s="14" t="n"/>
      <c r="F23" s="14" t="n"/>
      <c r="G23" s="22">
        <f>IF(OR(E23="",F23=""),"",E23-F23)</f>
        <v/>
      </c>
      <c r="H23" s="14" t="n"/>
      <c r="I23" s="14" t="n"/>
      <c r="J23" s="14" t="n"/>
      <c r="K23" s="22">
        <f>IF(B23="","",IF(AND(J23="Confidentiel",OR(D23="Copilot Chat",D23="Autre")),"Vérifier la charte",IF(H23="À reprendre","Revoir la consigne","")))</f>
        <v/>
      </c>
    </row>
    <row r="24">
      <c r="B24" s="14" t="n"/>
      <c r="C24" s="14" t="n"/>
      <c r="D24" s="14" t="n"/>
      <c r="E24" s="14" t="n"/>
      <c r="F24" s="14" t="n"/>
      <c r="G24" s="22">
        <f>IF(OR(E24="",F24=""),"",E24-F24)</f>
        <v/>
      </c>
      <c r="H24" s="14" t="n"/>
      <c r="I24" s="14" t="n"/>
      <c r="J24" s="14" t="n"/>
      <c r="K24" s="22">
        <f>IF(B24="","",IF(AND(J24="Confidentiel",OR(D24="Copilot Chat",D24="Autre")),"Vérifier la charte",IF(H24="À reprendre","Revoir la consigne","")))</f>
        <v/>
      </c>
    </row>
    <row r="25">
      <c r="B25" s="14" t="n"/>
      <c r="C25" s="14" t="n"/>
      <c r="D25" s="14" t="n"/>
      <c r="E25" s="14" t="n"/>
      <c r="F25" s="14" t="n"/>
      <c r="G25" s="22">
        <f>IF(OR(E25="",F25=""),"",E25-F25)</f>
        <v/>
      </c>
      <c r="H25" s="14" t="n"/>
      <c r="I25" s="14" t="n"/>
      <c r="J25" s="14" t="n"/>
      <c r="K25" s="22">
        <f>IF(B25="","",IF(AND(J25="Confidentiel",OR(D25="Copilot Chat",D25="Autre")),"Vérifier la charte",IF(H25="À reprendre","Revoir la consigne","")))</f>
        <v/>
      </c>
    </row>
    <row r="26">
      <c r="B26" s="14" t="n"/>
      <c r="C26" s="14" t="n"/>
      <c r="D26" s="14" t="n"/>
      <c r="E26" s="14" t="n"/>
      <c r="F26" s="14" t="n"/>
      <c r="G26" s="22">
        <f>IF(OR(E26="",F26=""),"",E26-F26)</f>
        <v/>
      </c>
      <c r="H26" s="14" t="n"/>
      <c r="I26" s="14" t="n"/>
      <c r="J26" s="14" t="n"/>
      <c r="K26" s="22">
        <f>IF(B26="","",IF(AND(J26="Confidentiel",OR(D26="Copilot Chat",D26="Autre")),"Vérifier la charte",IF(H26="À reprendre","Revoir la consigne","")))</f>
        <v/>
      </c>
    </row>
    <row r="27">
      <c r="B27" s="14" t="n"/>
      <c r="C27" s="14" t="n"/>
      <c r="D27" s="14" t="n"/>
      <c r="E27" s="14" t="n"/>
      <c r="F27" s="14" t="n"/>
      <c r="G27" s="22">
        <f>IF(OR(E27="",F27=""),"",E27-F27)</f>
        <v/>
      </c>
      <c r="H27" s="14" t="n"/>
      <c r="I27" s="14" t="n"/>
      <c r="J27" s="14" t="n"/>
      <c r="K27" s="22">
        <f>IF(B27="","",IF(AND(J27="Confidentiel",OR(D27="Copilot Chat",D27="Autre")),"Vérifier la charte",IF(H27="À reprendre","Revoir la consigne","")))</f>
        <v/>
      </c>
    </row>
    <row r="28">
      <c r="B28" s="14" t="n"/>
      <c r="C28" s="14" t="n"/>
      <c r="D28" s="14" t="n"/>
      <c r="E28" s="14" t="n"/>
      <c r="F28" s="14" t="n"/>
      <c r="G28" s="22">
        <f>IF(OR(E28="",F28=""),"",E28-F28)</f>
        <v/>
      </c>
      <c r="H28" s="14" t="n"/>
      <c r="I28" s="14" t="n"/>
      <c r="J28" s="14" t="n"/>
      <c r="K28" s="22">
        <f>IF(B28="","",IF(AND(J28="Confidentiel",OR(D28="Copilot Chat",D28="Autre")),"Vérifier la charte",IF(H28="À reprendre","Revoir la consigne","")))</f>
        <v/>
      </c>
    </row>
    <row r="29">
      <c r="B29" s="14" t="n"/>
      <c r="C29" s="14" t="n"/>
      <c r="D29" s="14" t="n"/>
      <c r="E29" s="14" t="n"/>
      <c r="F29" s="14" t="n"/>
      <c r="G29" s="22">
        <f>IF(OR(E29="",F29=""),"",E29-F29)</f>
        <v/>
      </c>
      <c r="H29" s="14" t="n"/>
      <c r="I29" s="14" t="n"/>
      <c r="J29" s="14" t="n"/>
      <c r="K29" s="22">
        <f>IF(B29="","",IF(AND(J29="Confidentiel",OR(D29="Copilot Chat",D29="Autre")),"Vérifier la charte",IF(H29="À reprendre","Revoir la consigne","")))</f>
        <v/>
      </c>
    </row>
    <row r="30">
      <c r="B30" s="14" t="n"/>
      <c r="C30" s="14" t="n"/>
      <c r="D30" s="14" t="n"/>
      <c r="E30" s="14" t="n"/>
      <c r="F30" s="14" t="n"/>
      <c r="G30" s="22">
        <f>IF(OR(E30="",F30=""),"",E30-F30)</f>
        <v/>
      </c>
      <c r="H30" s="14" t="n"/>
      <c r="I30" s="14" t="n"/>
      <c r="J30" s="14" t="n"/>
      <c r="K30" s="22">
        <f>IF(B30="","",IF(AND(J30="Confidentiel",OR(D30="Copilot Chat",D30="Autre")),"Vérifier la charte",IF(H30="À reprendre","Revoir la consigne","")))</f>
        <v/>
      </c>
    </row>
    <row r="31">
      <c r="B31" s="14" t="n"/>
      <c r="C31" s="14" t="n"/>
      <c r="D31" s="14" t="n"/>
      <c r="E31" s="14" t="n"/>
      <c r="F31" s="14" t="n"/>
      <c r="G31" s="22">
        <f>IF(OR(E31="",F31=""),"",E31-F31)</f>
        <v/>
      </c>
      <c r="H31" s="14" t="n"/>
      <c r="I31" s="14" t="n"/>
      <c r="J31" s="14" t="n"/>
      <c r="K31" s="22">
        <f>IF(B31="","",IF(AND(J31="Confidentiel",OR(D31="Copilot Chat",D31="Autre")),"Vérifier la charte",IF(H31="À reprendre","Revoir la consigne","")))</f>
        <v/>
      </c>
    </row>
    <row r="32">
      <c r="B32" s="14" t="n"/>
      <c r="C32" s="14" t="n"/>
      <c r="D32" s="14" t="n"/>
      <c r="E32" s="14" t="n"/>
      <c r="F32" s="14" t="n"/>
      <c r="G32" s="22">
        <f>IF(OR(E32="",F32=""),"",E32-F32)</f>
        <v/>
      </c>
      <c r="H32" s="14" t="n"/>
      <c r="I32" s="14" t="n"/>
      <c r="J32" s="14" t="n"/>
      <c r="K32" s="22">
        <f>IF(B32="","",IF(AND(J32="Confidentiel",OR(D32="Copilot Chat",D32="Autre")),"Vérifier la charte",IF(H32="À reprendre","Revoir la consigne","")))</f>
        <v/>
      </c>
    </row>
    <row r="33">
      <c r="B33" s="14" t="n"/>
      <c r="C33" s="14" t="n"/>
      <c r="D33" s="14" t="n"/>
      <c r="E33" s="14" t="n"/>
      <c r="F33" s="14" t="n"/>
      <c r="G33" s="22">
        <f>IF(OR(E33="",F33=""),"",E33-F33)</f>
        <v/>
      </c>
      <c r="H33" s="14" t="n"/>
      <c r="I33" s="14" t="n"/>
      <c r="J33" s="14" t="n"/>
      <c r="K33" s="22">
        <f>IF(B33="","",IF(AND(J33="Confidentiel",OR(D33="Copilot Chat",D33="Autre")),"Vérifier la charte",IF(H33="À reprendre","Revoir la consigne","")))</f>
        <v/>
      </c>
    </row>
    <row r="34">
      <c r="B34" s="14" t="n"/>
      <c r="C34" s="14" t="n"/>
      <c r="D34" s="14" t="n"/>
      <c r="E34" s="14" t="n"/>
      <c r="F34" s="14" t="n"/>
      <c r="G34" s="22">
        <f>IF(OR(E34="",F34=""),"",E34-F34)</f>
        <v/>
      </c>
      <c r="H34" s="14" t="n"/>
      <c r="I34" s="14" t="n"/>
      <c r="J34" s="14" t="n"/>
      <c r="K34" s="22">
        <f>IF(B34="","",IF(AND(J34="Confidentiel",OR(D34="Copilot Chat",D34="Autre")),"Vérifier la charte",IF(H34="À reprendre","Revoir la consigne","")))</f>
        <v/>
      </c>
    </row>
    <row r="35">
      <c r="B35" s="14" t="n"/>
      <c r="C35" s="14" t="n"/>
      <c r="D35" s="14" t="n"/>
      <c r="E35" s="14" t="n"/>
      <c r="F35" s="14" t="n"/>
      <c r="G35" s="22">
        <f>IF(OR(E35="",F35=""),"",E35-F35)</f>
        <v/>
      </c>
      <c r="H35" s="14" t="n"/>
      <c r="I35" s="14" t="n"/>
      <c r="J35" s="14" t="n"/>
      <c r="K35" s="22">
        <f>IF(B35="","",IF(AND(J35="Confidentiel",OR(D35="Copilot Chat",D35="Autre")),"Vérifier la charte",IF(H35="À reprendre","Revoir la consigne","")))</f>
        <v/>
      </c>
    </row>
    <row r="36">
      <c r="B36" s="14" t="n"/>
      <c r="C36" s="14" t="n"/>
      <c r="D36" s="14" t="n"/>
      <c r="E36" s="14" t="n"/>
      <c r="F36" s="14" t="n"/>
      <c r="G36" s="22">
        <f>IF(OR(E36="",F36=""),"",E36-F36)</f>
        <v/>
      </c>
      <c r="H36" s="14" t="n"/>
      <c r="I36" s="14" t="n"/>
      <c r="J36" s="14" t="n"/>
      <c r="K36" s="22">
        <f>IF(B36="","",IF(AND(J36="Confidentiel",OR(D36="Copilot Chat",D36="Autre")),"Vérifier la charte",IF(H36="À reprendre","Revoir la consigne","")))</f>
        <v/>
      </c>
    </row>
    <row r="37">
      <c r="B37" s="14" t="n"/>
      <c r="C37" s="14" t="n"/>
      <c r="D37" s="14" t="n"/>
      <c r="E37" s="14" t="n"/>
      <c r="F37" s="14" t="n"/>
      <c r="G37" s="22">
        <f>IF(OR(E37="",F37=""),"",E37-F37)</f>
        <v/>
      </c>
      <c r="H37" s="14" t="n"/>
      <c r="I37" s="14" t="n"/>
      <c r="J37" s="14" t="n"/>
      <c r="K37" s="22">
        <f>IF(B37="","",IF(AND(J37="Confidentiel",OR(D37="Copilot Chat",D37="Autre")),"Vérifier la charte",IF(H37="À reprendre","Revoir la consigne","")))</f>
        <v/>
      </c>
    </row>
    <row r="38">
      <c r="B38" s="14" t="n"/>
      <c r="C38" s="14" t="n"/>
      <c r="D38" s="14" t="n"/>
      <c r="E38" s="14" t="n"/>
      <c r="F38" s="14" t="n"/>
      <c r="G38" s="22">
        <f>IF(OR(E38="",F38=""),"",E38-F38)</f>
        <v/>
      </c>
      <c r="H38" s="14" t="n"/>
      <c r="I38" s="14" t="n"/>
      <c r="J38" s="14" t="n"/>
      <c r="K38" s="22">
        <f>IF(B38="","",IF(AND(J38="Confidentiel",OR(D38="Copilot Chat",D38="Autre")),"Vérifier la charte",IF(H38="À reprendre","Revoir la consigne","")))</f>
        <v/>
      </c>
    </row>
    <row r="39">
      <c r="B39" s="14" t="n"/>
      <c r="C39" s="14" t="n"/>
      <c r="D39" s="14" t="n"/>
      <c r="E39" s="14" t="n"/>
      <c r="F39" s="14" t="n"/>
      <c r="G39" s="22">
        <f>IF(OR(E39="",F39=""),"",E39-F39)</f>
        <v/>
      </c>
      <c r="H39" s="14" t="n"/>
      <c r="I39" s="14" t="n"/>
      <c r="J39" s="14" t="n"/>
      <c r="K39" s="22">
        <f>IF(B39="","",IF(AND(J39="Confidentiel",OR(D39="Copilot Chat",D39="Autre")),"Vérifier la charte",IF(H39="À reprendre","Revoir la consigne","")))</f>
        <v/>
      </c>
    </row>
    <row r="40">
      <c r="B40" s="14" t="n"/>
      <c r="C40" s="14" t="n"/>
      <c r="D40" s="14" t="n"/>
      <c r="E40" s="14" t="n"/>
      <c r="F40" s="14" t="n"/>
      <c r="G40" s="22">
        <f>IF(OR(E40="",F40=""),"",E40-F40)</f>
        <v/>
      </c>
      <c r="H40" s="14" t="n"/>
      <c r="I40" s="14" t="n"/>
      <c r="J40" s="14" t="n"/>
      <c r="K40" s="22">
        <f>IF(B40="","",IF(AND(J40="Confidentiel",OR(D40="Copilot Chat",D40="Autre")),"Vérifier la charte",IF(H40="À reprendre","Revoir la consigne","")))</f>
        <v/>
      </c>
    </row>
    <row r="41">
      <c r="B41" s="14" t="n"/>
      <c r="C41" s="14" t="n"/>
      <c r="D41" s="14" t="n"/>
      <c r="E41" s="14" t="n"/>
      <c r="F41" s="14" t="n"/>
      <c r="G41" s="22">
        <f>IF(OR(E41="",F41=""),"",E41-F41)</f>
        <v/>
      </c>
      <c r="H41" s="14" t="n"/>
      <c r="I41" s="14" t="n"/>
      <c r="J41" s="14" t="n"/>
      <c r="K41" s="22">
        <f>IF(B41="","",IF(AND(J41="Confidentiel",OR(D41="Copilot Chat",D41="Autre")),"Vérifier la charte",IF(H41="À reprendre","Revoir la consigne","")))</f>
        <v/>
      </c>
    </row>
    <row r="42">
      <c r="B42" s="14" t="n"/>
      <c r="C42" s="14" t="n"/>
      <c r="D42" s="14" t="n"/>
      <c r="E42" s="14" t="n"/>
      <c r="F42" s="14" t="n"/>
      <c r="G42" s="22">
        <f>IF(OR(E42="",F42=""),"",E42-F42)</f>
        <v/>
      </c>
      <c r="H42" s="14" t="n"/>
      <c r="I42" s="14" t="n"/>
      <c r="J42" s="14" t="n"/>
      <c r="K42" s="22">
        <f>IF(B42="","",IF(AND(J42="Confidentiel",OR(D42="Copilot Chat",D42="Autre")),"Vérifier la charte",IF(H42="À reprendre","Revoir la consigne","")))</f>
        <v/>
      </c>
    </row>
    <row r="43">
      <c r="B43" s="14" t="n"/>
      <c r="C43" s="14" t="n"/>
      <c r="D43" s="14" t="n"/>
      <c r="E43" s="14" t="n"/>
      <c r="F43" s="14" t="n"/>
      <c r="G43" s="22">
        <f>IF(OR(E43="",F43=""),"",E43-F43)</f>
        <v/>
      </c>
      <c r="H43" s="14" t="n"/>
      <c r="I43" s="14" t="n"/>
      <c r="J43" s="14" t="n"/>
      <c r="K43" s="22">
        <f>IF(B43="","",IF(AND(J43="Confidentiel",OR(D43="Copilot Chat",D43="Autre")),"Vérifier la charte",IF(H43="À reprendre","Revoir la consigne","")))</f>
        <v/>
      </c>
    </row>
    <row r="44">
      <c r="B44" s="14" t="n"/>
      <c r="C44" s="14" t="n"/>
      <c r="D44" s="14" t="n"/>
      <c r="E44" s="14" t="n"/>
      <c r="F44" s="14" t="n"/>
      <c r="G44" s="22">
        <f>IF(OR(E44="",F44=""),"",E44-F44)</f>
        <v/>
      </c>
      <c r="H44" s="14" t="n"/>
      <c r="I44" s="14" t="n"/>
      <c r="J44" s="14" t="n"/>
      <c r="K44" s="22">
        <f>IF(B44="","",IF(AND(J44="Confidentiel",OR(D44="Copilot Chat",D44="Autre")),"Vérifier la charte",IF(H44="À reprendre","Revoir la consigne","")))</f>
        <v/>
      </c>
    </row>
    <row r="45">
      <c r="B45" s="14" t="n"/>
      <c r="C45" s="14" t="n"/>
      <c r="D45" s="14" t="n"/>
      <c r="E45" s="14" t="n"/>
      <c r="F45" s="14" t="n"/>
      <c r="G45" s="22">
        <f>IF(OR(E45="",F45=""),"",E45-F45)</f>
        <v/>
      </c>
      <c r="H45" s="14" t="n"/>
      <c r="I45" s="14" t="n"/>
      <c r="J45" s="14" t="n"/>
      <c r="K45" s="22">
        <f>IF(B45="","",IF(AND(J45="Confidentiel",OR(D45="Copilot Chat",D45="Autre")),"Vérifier la charte",IF(H45="À reprendre","Revoir la consigne","")))</f>
        <v/>
      </c>
    </row>
    <row r="46">
      <c r="B46" s="14" t="n"/>
      <c r="C46" s="14" t="n"/>
      <c r="D46" s="14" t="n"/>
      <c r="E46" s="14" t="n"/>
      <c r="F46" s="14" t="n"/>
      <c r="G46" s="22">
        <f>IF(OR(E46="",F46=""),"",E46-F46)</f>
        <v/>
      </c>
      <c r="H46" s="14" t="n"/>
      <c r="I46" s="14" t="n"/>
      <c r="J46" s="14" t="n"/>
      <c r="K46" s="22">
        <f>IF(B46="","",IF(AND(J46="Confidentiel",OR(D46="Copilot Chat",D46="Autre")),"Vérifier la charte",IF(H46="À reprendre","Revoir la consigne","")))</f>
        <v/>
      </c>
    </row>
    <row r="47">
      <c r="B47" s="14" t="n"/>
      <c r="C47" s="14" t="n"/>
      <c r="D47" s="14" t="n"/>
      <c r="E47" s="14" t="n"/>
      <c r="F47" s="14" t="n"/>
      <c r="G47" s="22">
        <f>IF(OR(E47="",F47=""),"",E47-F47)</f>
        <v/>
      </c>
      <c r="H47" s="14" t="n"/>
      <c r="I47" s="14" t="n"/>
      <c r="J47" s="14" t="n"/>
      <c r="K47" s="22">
        <f>IF(B47="","",IF(AND(J47="Confidentiel",OR(D47="Copilot Chat",D47="Autre")),"Vérifier la charte",IF(H47="À reprendre","Revoir la consigne","")))</f>
        <v/>
      </c>
    </row>
    <row r="48">
      <c r="B48" s="14" t="n"/>
      <c r="C48" s="14" t="n"/>
      <c r="D48" s="14" t="n"/>
      <c r="E48" s="14" t="n"/>
      <c r="F48" s="14" t="n"/>
      <c r="G48" s="22">
        <f>IF(OR(E48="",F48=""),"",E48-F48)</f>
        <v/>
      </c>
      <c r="H48" s="14" t="n"/>
      <c r="I48" s="14" t="n"/>
      <c r="J48" s="14" t="n"/>
      <c r="K48" s="22">
        <f>IF(B48="","",IF(AND(J48="Confidentiel",OR(D48="Copilot Chat",D48="Autre")),"Vérifier la charte",IF(H48="À reprendre","Revoir la consigne","")))</f>
        <v/>
      </c>
    </row>
    <row r="49">
      <c r="B49" s="14" t="n"/>
      <c r="C49" s="14" t="n"/>
      <c r="D49" s="14" t="n"/>
      <c r="E49" s="14" t="n"/>
      <c r="F49" s="14" t="n"/>
      <c r="G49" s="22">
        <f>IF(OR(E49="",F49=""),"",E49-F49)</f>
        <v/>
      </c>
      <c r="H49" s="14" t="n"/>
      <c r="I49" s="14" t="n"/>
      <c r="J49" s="14" t="n"/>
      <c r="K49" s="22">
        <f>IF(B49="","",IF(AND(J49="Confidentiel",OR(D49="Copilot Chat",D49="Autre")),"Vérifier la charte",IF(H49="À reprendre","Revoir la consigne","")))</f>
        <v/>
      </c>
    </row>
    <row r="50">
      <c r="B50" s="14" t="n"/>
      <c r="C50" s="14" t="n"/>
      <c r="D50" s="14" t="n"/>
      <c r="E50" s="14" t="n"/>
      <c r="F50" s="14" t="n"/>
      <c r="G50" s="22">
        <f>IF(OR(E50="",F50=""),"",E50-F50)</f>
        <v/>
      </c>
      <c r="H50" s="14" t="n"/>
      <c r="I50" s="14" t="n"/>
      <c r="J50" s="14" t="n"/>
      <c r="K50" s="22">
        <f>IF(B50="","",IF(AND(J50="Confidentiel",OR(D50="Copilot Chat",D50="Autre")),"Vérifier la charte",IF(H50="À reprendre","Revoir la consigne","")))</f>
        <v/>
      </c>
    </row>
    <row r="51">
      <c r="B51" s="14" t="n"/>
      <c r="C51" s="14" t="n"/>
      <c r="D51" s="14" t="n"/>
      <c r="E51" s="14" t="n"/>
      <c r="F51" s="14" t="n"/>
      <c r="G51" s="22">
        <f>IF(OR(E51="",F51=""),"",E51-F51)</f>
        <v/>
      </c>
      <c r="H51" s="14" t="n"/>
      <c r="I51" s="14" t="n"/>
      <c r="J51" s="14" t="n"/>
      <c r="K51" s="22">
        <f>IF(B51="","",IF(AND(J51="Confidentiel",OR(D51="Copilot Chat",D51="Autre")),"Vérifier la charte",IF(H51="À reprendre","Revoir la consigne","")))</f>
        <v/>
      </c>
    </row>
    <row r="52">
      <c r="B52" s="14" t="n"/>
      <c r="C52" s="14" t="n"/>
      <c r="D52" s="14" t="n"/>
      <c r="E52" s="14" t="n"/>
      <c r="F52" s="14" t="n"/>
      <c r="G52" s="22">
        <f>IF(OR(E52="",F52=""),"",E52-F52)</f>
        <v/>
      </c>
      <c r="H52" s="14" t="n"/>
      <c r="I52" s="14" t="n"/>
      <c r="J52" s="14" t="n"/>
      <c r="K52" s="22">
        <f>IF(B52="","",IF(AND(J52="Confidentiel",OR(D52="Copilot Chat",D52="Autre")),"Vérifier la charte",IF(H52="À reprendre","Revoir la consigne","")))</f>
        <v/>
      </c>
    </row>
  </sheetData>
  <conditionalFormatting sqref="H3:H52">
    <cfRule type="cellIs" priority="1" operator="equal" dxfId="2">
      <formula>"Juste"</formula>
    </cfRule>
    <cfRule type="cellIs" priority="2" operator="equal" dxfId="3">
      <formula>"À reprendre"</formula>
    </cfRule>
  </conditionalFormatting>
  <conditionalFormatting sqref="K3:K52">
    <cfRule type="expression" priority="3" dxfId="1">
      <formula>K3&lt;&gt;""</formula>
    </cfRule>
  </conditionalFormatting>
  <dataValidations count="3">
    <dataValidation sqref="D3:D52" showDropDown="0" showInputMessage="0" showErrorMessage="0" allowBlank="1" type="list">
      <formula1>=Listes!$D$3:$D$6</formula1>
    </dataValidation>
    <dataValidation sqref="H3:H52" showDropDown="0" showInputMessage="0" showErrorMessage="0" allowBlank="1" type="list">
      <formula1>=Listes!$E$3:$E$4</formula1>
    </dataValidation>
    <dataValidation sqref="J3:J52" showDropDown="0" showInputMessage="0" showErrorMessage="0" allowBlank="1" type="list">
      <formula1>=Listes!$F$3:$F$5</formula1>
    </dataValidation>
  </dataValidation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tabColor rgb="00FFC700"/>
    <outlinePr summaryBelow="1" summaryRight="1"/>
    <pageSetUpPr/>
  </sheetPr>
  <dimension ref="B2:C16"/>
  <sheetViews>
    <sheetView workbookViewId="0">
      <selection activeCell="A1" sqref="A1"/>
    </sheetView>
  </sheetViews>
  <sheetFormatPr baseColWidth="8" defaultRowHeight="15"/>
  <cols>
    <col width="3" customWidth="1" min="1" max="1"/>
    <col width="42" customWidth="1" min="2" max="2"/>
    <col width="80" customWidth="1" min="3" max="3"/>
  </cols>
  <sheetData>
    <row r="2">
      <c r="B2" s="1" t="inlineStr">
        <is>
          <t>La décision et les règles de données</t>
        </is>
      </c>
    </row>
    <row r="3">
      <c r="B3" s="5" t="inlineStr">
        <is>
          <t>À remplir après le test, puis à faire valider par la DSI (et le DPO si des données personnelles sont en jeu).</t>
        </is>
      </c>
    </row>
    <row r="5">
      <c r="B5" s="4" t="inlineStr">
        <is>
          <t>Scénario retenu</t>
        </is>
      </c>
      <c r="C5" s="13" t="inlineStr">
        <is>
          <t>D. Votre mélange : licences Copilot et sièges Claude cochés</t>
        </is>
      </c>
    </row>
    <row r="6">
      <c r="B6" s="4" t="inlineStr">
        <is>
          <t>Coût retenu par an (€ HT)</t>
        </is>
      </c>
      <c r="C6" s="24">
        <f>IFERROR(INDEX(Scénarios!$F$10:$F$14,MATCH(C5,Scénarios!$B$10:$B$14,0)),"")</f>
        <v/>
      </c>
    </row>
    <row r="7">
      <c r="B7" s="4" t="inlineStr">
        <is>
          <t>Qui reçoit une licence Copilot</t>
        </is>
      </c>
      <c r="C7" s="13" t="inlineStr">
        <is>
          <t>Direction, commerciaux</t>
        </is>
      </c>
    </row>
    <row r="8">
      <c r="B8" s="4" t="inlineStr">
        <is>
          <t>Qui reçoit un siège Claude Team</t>
        </is>
      </c>
      <c r="C8" s="13" t="inlineStr">
        <is>
          <t>Chefs de projet</t>
        </is>
      </c>
    </row>
    <row r="9">
      <c r="B9" s="4" t="inlineStr">
        <is>
          <t>Qui garde Copilot Chat seul</t>
        </is>
      </c>
      <c r="C9" s="13" t="inlineStr">
        <is>
          <t>Assistante de direction, comptabilité</t>
        </is>
      </c>
    </row>
    <row r="10">
      <c r="B10" s="4" t="inlineStr">
        <is>
          <t>Données qui n'entrent jamais dans un outil d'IA</t>
        </is>
      </c>
      <c r="C10" s="13" t="inlineStr">
        <is>
          <t>Salaires, données de santé, mots de passe, données bancaires des clients</t>
        </is>
      </c>
    </row>
    <row r="11">
      <c r="B11" s="4" t="inlineStr">
        <is>
          <t>Données permises après anonymisation</t>
        </is>
      </c>
      <c r="C11" s="13" t="inlineStr">
        <is>
          <t>Cahiers des charges des clients, comptes rendus</t>
        </is>
      </c>
    </row>
    <row r="12">
      <c r="B12" s="4" t="inlineStr">
        <is>
          <t>Règle de relecture</t>
        </is>
      </c>
      <c r="C12" s="13" t="inlineStr">
        <is>
          <t>Toute réponse envoyée à un client est relue par une personne</t>
        </is>
      </c>
    </row>
    <row r="13">
      <c r="B13" s="4" t="inlineStr">
        <is>
          <t>Formation prévue</t>
        </is>
      </c>
      <c r="C13" s="13" t="inlineStr">
        <is>
          <t>Une séance commune : donner le contexte, vérifier la réponse, protéger les données</t>
        </is>
      </c>
    </row>
    <row r="14">
      <c r="B14" s="4" t="inlineStr">
        <is>
          <t>Validé par (DSI)</t>
        </is>
      </c>
      <c r="C14" s="13" t="inlineStr"/>
    </row>
    <row r="15">
      <c r="B15" s="4" t="inlineStr">
        <is>
          <t>Validé par (DPO)</t>
        </is>
      </c>
      <c r="C15" s="13" t="inlineStr"/>
    </row>
    <row r="16">
      <c r="B16" s="4" t="inlineStr">
        <is>
          <t>Date de la revue à 30 jours</t>
        </is>
      </c>
      <c r="C16" s="13" t="inlineStr"/>
    </row>
  </sheetData>
  <mergeCells count="1">
    <mergeCell ref="B3:C3"/>
  </mergeCells>
  <dataValidations count="1">
    <dataValidation sqref="C5" showDropDown="0" showInputMessage="0" showErrorMessage="0" allowBlank="1" type="list">
      <formula1>=Scénarios!$B$10:$B$14</formula1>
    </dataValidation>
  </dataValidation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B2:F6"/>
  <sheetViews>
    <sheetView workbookViewId="0">
      <selection activeCell="A1" sqref="A1"/>
    </sheetView>
  </sheetViews>
  <sheetFormatPr baseColWidth="8" defaultRowHeight="15"/>
  <cols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2">
      <c r="B2" s="4" t="inlineStr">
        <is>
          <t>Oui ou non</t>
        </is>
      </c>
      <c r="C2" s="4" t="inlineStr">
        <is>
          <t>Base de prix</t>
        </is>
      </c>
      <c r="D2" s="4" t="inlineStr">
        <is>
          <t>Outil</t>
        </is>
      </c>
      <c r="E2" s="4" t="inlineStr">
        <is>
          <t>Réponse</t>
        </is>
      </c>
      <c r="F2" s="4" t="inlineStr">
        <is>
          <t>Classement</t>
        </is>
      </c>
    </row>
    <row r="3">
      <c r="B3" t="inlineStr">
        <is>
          <t>Oui</t>
        </is>
      </c>
      <c r="C3" t="inlineStr">
        <is>
          <t>Annuel</t>
        </is>
      </c>
      <c r="D3" t="inlineStr">
        <is>
          <t>Copilot Chat</t>
        </is>
      </c>
      <c r="E3" t="inlineStr">
        <is>
          <t>Juste</t>
        </is>
      </c>
      <c r="F3" t="inlineStr">
        <is>
          <t>Public</t>
        </is>
      </c>
    </row>
    <row r="4">
      <c r="B4" t="inlineStr">
        <is>
          <t>Non</t>
        </is>
      </c>
      <c r="C4" t="inlineStr">
        <is>
          <t>Mensuel</t>
        </is>
      </c>
      <c r="D4" t="inlineStr">
        <is>
          <t>Copilot</t>
        </is>
      </c>
      <c r="E4" t="inlineStr">
        <is>
          <t>À reprendre</t>
        </is>
      </c>
      <c r="F4" t="inlineStr">
        <is>
          <t>Interne</t>
        </is>
      </c>
    </row>
    <row r="5">
      <c r="C5" t="inlineStr">
        <is>
          <t>Promotion</t>
        </is>
      </c>
      <c r="D5" t="inlineStr">
        <is>
          <t>Claude Team</t>
        </is>
      </c>
      <c r="F5" t="inlineStr">
        <is>
          <t>Confidentiel</t>
        </is>
      </c>
    </row>
    <row r="6">
      <c r="D6" t="inlineStr">
        <is>
          <t>Autre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Ethanolle</dc:creator>
  <dc:title>Calculateur Copilot ou Claude Team</dc:title>
  <dcterms:created xsi:type="dcterms:W3CDTF">2026-11-03T09:25:19Z</dcterms:created>
  <dcterms:modified xsi:type="dcterms:W3CDTF">2026-11-03T09:25:19Z</dcterms:modified>
</cp:coreProperties>
</file>