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ode d'emploi" sheetId="1" state="visible" r:id="rId1"/>
    <sheet name="Tâches" sheetId="2" state="visible" r:id="rId2"/>
    <sheet name="Charge" sheetId="3" state="visible" r:id="rId3"/>
    <sheet name="Budget" sheetId="4" state="visible" r:id="rId4"/>
    <sheet name="Risques" sheetId="5" state="visible" r:id="rId5"/>
    <sheet name="Tableau de bord" sheetId="6" state="visible" r:id="rId6"/>
    <sheet name="Point de la semaine" sheetId="7" state="visible" r:id="rId7"/>
    <sheet name="Quand changer d’outil" sheetId="8" state="visible" r:id="rId8"/>
    <sheet name="Listes" sheetId="9" state="visible" r:id="rId9"/>
  </sheets>
  <definedNames>
    <definedName name="L_Statuts">Listes!$A$2:$A$5</definedName>
    <definedName name="L_Projets">Listes!$B$2:$B$11</definedName>
    <definedName name="L_Responsables">Listes!$D$2:$D$11</definedName>
    <definedName name="L_OuiNon">Listes!$F$2:$F$3</definedName>
    <definedName name="L_StatutsRisque">Listes!$H$2:$H$4</definedName>
    <definedName name="L_Choix">Listes!$J$2:$J$12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#,##0 &quot;€&quot;"/>
  </numFmts>
  <fonts count="6">
    <font>
      <name val="Calibri"/>
      <family val="2"/>
      <color theme="1"/>
      <sz val="11"/>
      <scheme val="minor"/>
    </font>
    <font>
      <name val="Calibri"/>
      <b val="1"/>
      <color rgb="001F2937"/>
      <sz val="16"/>
    </font>
    <font>
      <name val="Calibri"/>
      <b val="1"/>
      <sz val="12"/>
    </font>
    <font>
      <name val="Calibri"/>
      <b val="1"/>
    </font>
    <font>
      <name val="Calibri"/>
      <color rgb="001D4ED8"/>
      <u val="single"/>
    </font>
    <font>
      <name val="Calibri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3F4F6"/>
      </patternFill>
    </fill>
    <fill>
      <patternFill patternType="solid">
        <fgColor rgb="00FEF9C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horizontal="left"/>
    </xf>
    <xf numFmtId="0" fontId="4" fillId="0" borderId="0" applyAlignment="1" pivotButton="0" quotePrefix="0" xfId="0">
      <alignment vertical="top" wrapText="1"/>
    </xf>
    <xf numFmtId="0" fontId="5" fillId="2" borderId="0" applyAlignment="1" pivotButton="0" quotePrefix="0" xfId="0">
      <alignment vertical="center" wrapText="1"/>
    </xf>
    <xf numFmtId="165" fontId="0" fillId="0" borderId="0" pivotButton="0" quotePrefix="0" xfId="0"/>
    <xf numFmtId="165" fontId="0" fillId="3" borderId="0" pivotButton="0" quotePrefix="0" xfId="0"/>
    <xf numFmtId="0" fontId="0" fillId="3" borderId="0" pivotButton="0" quotePrefix="0" xfId="0"/>
    <xf numFmtId="165" fontId="0" fillId="4" borderId="0" pivotButton="0" quotePrefix="0" xfId="0"/>
    <xf numFmtId="0" fontId="0" fillId="4" borderId="0" pivotButton="0" quotePrefix="0" xfId="0"/>
    <xf numFmtId="9" fontId="0" fillId="3" borderId="0" pivotButton="0" quotePrefix="0" xfId="0"/>
    <xf numFmtId="166" fontId="0" fillId="0" borderId="0" pivotButton="0" quotePrefix="0" xfId="0"/>
    <xf numFmtId="166" fontId="0" fillId="3" borderId="0" pivotButton="0" quotePrefix="0" xfId="0"/>
    <xf numFmtId="1" fontId="0" fillId="3" borderId="0" pivotButton="0" quotePrefix="0" xfId="0"/>
    <xf numFmtId="1" fontId="0" fillId="4" borderId="0" pivotButton="0" quotePrefix="0" xfId="0"/>
    <xf numFmtId="9" fontId="0" fillId="4" borderId="0" pivotButton="0" quotePrefix="0" xfId="0"/>
    <xf numFmtId="0" fontId="0" fillId="0" borderId="0" applyAlignment="1" pivotButton="0" quotePrefix="0" xfId="0">
      <alignment wrapText="1"/>
    </xf>
    <xf numFmtId="0" fontId="4" fillId="0" borderId="0" pivotButton="0" quotePrefix="0" xfId="0"/>
  </cellXfs>
  <cellStyles count="1">
    <cellStyle name="Normal" xfId="0" builtinId="0" hidden="0"/>
  </cellStyles>
  <dxfs count="4">
    <dxf>
      <font>
        <name val="Calibri"/>
        <color rgb="00B42318"/>
      </font>
      <fill>
        <patternFill patternType="solid">
          <fgColor rgb="00FDE2E1"/>
        </patternFill>
      </fill>
    </dxf>
    <dxf>
      <fill>
        <patternFill patternType="solid">
          <fgColor rgb="00FEF3C7"/>
        </patternFill>
      </fill>
    </dxf>
    <dxf>
      <fill>
        <patternFill patternType="solid">
          <fgColor rgb="00DCFCE7"/>
        </patternFill>
      </fill>
    </dxf>
    <dxf>
      <fill>
        <patternFill patternType="solid">
          <fgColor rgb="00FFC7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ethanolle.com/outils-de-suivi-de-projet/" TargetMode="External" Id="rId1" /></Relationships>
</file>

<file path=xl/worksheets/sheet1.xml><?xml version="1.0" encoding="utf-8"?>
<worksheet xmlns="http://schemas.openxmlformats.org/spreadsheetml/2006/main">
  <sheetPr>
    <tabColor rgb="00FFC700"/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" customWidth="1" min="1" max="1"/>
    <col width="28" customWidth="1" min="2" max="2"/>
    <col width="90" customWidth="1" min="3" max="3"/>
  </cols>
  <sheetData>
    <row r="1"/>
    <row r="2">
      <c r="B2" s="1" t="inlineStr">
        <is>
          <t>Modèle de suivi de projet</t>
        </is>
      </c>
    </row>
    <row r="3">
      <c r="B3" t="inlineStr">
        <is>
          <t>Un fichier pour suivre l’avancement, les retards, la charge, le budget et les risques de vos projets, et préparer le point de la semaine.</t>
        </is>
      </c>
      <c r="C3" s="2" t="n"/>
    </row>
    <row r="4">
      <c r="C4" s="2" t="n"/>
    </row>
    <row r="5">
      <c r="B5" s="3" t="inlineStr">
        <is>
          <t>Les onglets</t>
        </is>
      </c>
      <c r="C5" s="2" t="n"/>
    </row>
    <row r="6">
      <c r="B6" s="4" t="inlineStr">
        <is>
          <t>Tâches</t>
        </is>
      </c>
      <c r="C6" s="2" t="inlineStr">
        <is>
          <t>Une ligne par tâche, rattachée à son projet. Saisissez l’échéance prévue une fois, puis l’échéance estimée quand elle bouge, et les heures prévues.</t>
        </is>
      </c>
    </row>
    <row r="7">
      <c r="B7" s="4" t="inlineStr">
        <is>
          <t>Charge</t>
        </is>
      </c>
      <c r="C7" s="2" t="inlineStr">
        <is>
          <t>Les heures prévues de chaque personne pour la semaine choisie, comparées à sa capacité. Au-delà de 100 %, la ligne passe en rouge.</t>
        </is>
      </c>
    </row>
    <row r="8">
      <c r="B8" s="4" t="inlineStr">
        <is>
          <t>Budget</t>
        </is>
      </c>
      <c r="C8" s="2" t="inlineStr">
        <is>
          <t>Une ligne par projet : budget prévu, dépensé à date, et une alerte quand les dépenses vont plus vite que l’avancement.</t>
        </is>
      </c>
    </row>
    <row r="9">
      <c r="B9" s="4" t="inlineStr">
        <is>
          <t>Risques</t>
        </is>
      </c>
      <c r="C9" s="2" t="inlineStr">
        <is>
          <t>Le registre des risques : probabilité et impact de 1 à 5, comme notre matrice des risques, un responsable et une action par risque.</t>
        </is>
      </c>
    </row>
    <row r="10">
      <c r="B10" s="4" t="inlineStr">
        <is>
          <t>Tableau de bord</t>
        </is>
      </c>
      <c r="C10" s="2" t="inlineStr">
        <is>
          <t>Se remplit seul : les cinq indicateurs du guide, leurs seuils d’alerte (modifiables) et l’état de chaque projet.</t>
        </is>
      </c>
    </row>
    <row r="11">
      <c r="B11" s="4" t="inlineStr">
        <is>
          <t>Point de la semaine</t>
        </is>
      </c>
      <c r="C11" s="2" t="inlineStr">
        <is>
          <t>L’ordre du jour de 30 minutes et le registre des décisions : chaque écart repart avec une décision et un responsable.</t>
        </is>
      </c>
    </row>
    <row r="12">
      <c r="B12" s="4" t="inlineStr">
        <is>
          <t>Quand changer d’outil</t>
        </is>
      </c>
      <c r="C12" s="2" t="inlineStr">
        <is>
          <t>Dix questions pour savoir si ce fichier suffit encore à votre équipe.</t>
        </is>
      </c>
    </row>
    <row r="13">
      <c r="B13" s="4" t="inlineStr">
        <is>
          <t>Listes</t>
        </is>
      </c>
      <c r="C13" s="2" t="inlineStr">
        <is>
          <t>Les statuts, projets et responsables des listes déroulantes. Modifiez-les ici.</t>
        </is>
      </c>
    </row>
    <row r="14">
      <c r="C14" s="2" t="n"/>
    </row>
    <row r="15">
      <c r="B15" s="3" t="inlineStr">
        <is>
          <t>Cinq règles</t>
        </is>
      </c>
      <c r="C15" s="2" t="n"/>
    </row>
    <row r="16">
      <c r="B16" s="5" t="n">
        <v>1</v>
      </c>
      <c r="C16" s="2" t="inlineStr">
        <is>
          <t>Quatre statuts au plus : Pas commencé, En cours, Bloqué, Terminé.</t>
        </is>
      </c>
    </row>
    <row r="17">
      <c r="B17" s="5" t="n">
        <v>2</v>
      </c>
      <c r="C17" s="2" t="inlineStr">
        <is>
          <t>Les dates au format date (30/10/2026), jamais « fin octobre » : sinon les alertes ne marchent pas.</t>
        </is>
      </c>
    </row>
    <row r="18">
      <c r="B18" s="5" t="n">
        <v>3</v>
      </c>
      <c r="C18" s="2" t="inlineStr">
        <is>
          <t>Chacun met ses tâches à jour avant le point de la semaine, pas pendant.</t>
        </is>
      </c>
    </row>
    <row r="19">
      <c r="B19" s="5" t="n">
        <v>4</v>
      </c>
      <c r="C19" s="2" t="inlineStr">
        <is>
          <t>Une personne par alerte : chaque seuil du tableau de bord a son responsable.</t>
        </is>
      </c>
    </row>
    <row r="20">
      <c r="B20" s="5" t="n">
        <v>5</v>
      </c>
      <c r="C20" s="2" t="inlineStr">
        <is>
          <t>Une seule version partagée (OneDrive, SharePoint ou Google Drive), jamais une copie par personne.</t>
        </is>
      </c>
    </row>
    <row r="21">
      <c r="C21" s="2" t="n"/>
    </row>
    <row r="22">
      <c r="B22" s="4" t="inlineStr">
        <is>
          <t>Les cellules grises</t>
        </is>
      </c>
      <c r="C22" s="2" t="inlineStr">
        <is>
          <t>Elles contiennent des formules : ne tapez rien dedans.</t>
        </is>
      </c>
    </row>
    <row r="23">
      <c r="B23" s="4" t="inlineStr">
        <is>
          <t>Les cellules jaunes</t>
        </is>
      </c>
      <c r="C23" s="2" t="inlineStr">
        <is>
          <t>Vos réglages : capacité de chaque personne, seuils d’alerte. Changez-les librement.</t>
        </is>
      </c>
    </row>
    <row r="24">
      <c r="B24" s="4" t="inlineStr">
        <is>
          <t>L’avancement</t>
        </is>
      </c>
      <c r="C24" s="2" t="inlineStr">
        <is>
          <t>Il se calcule en heures, pas en nombre de tâches : une grosse tâche pèse plus que plusieurs petites. Renseignez donc les heures prévues de chaque tâche.</t>
        </is>
      </c>
    </row>
    <row r="25">
      <c r="B25" s="4" t="inlineStr">
        <is>
          <t>Les lignes d’exemple</t>
        </is>
      </c>
      <c r="C25" s="2" t="inlineStr">
        <is>
          <t>Les projets marqués « (exemple) » sont fictifs : supprimez-les, dans Listes aussi, quand vous démarrez.</t>
        </is>
      </c>
    </row>
    <row r="26">
      <c r="B26" s="4" t="inlineStr">
        <is>
          <t>Google Sheets</t>
        </is>
      </c>
      <c r="C26" s="2" t="inlineStr">
        <is>
          <t>Dans Google Drive : Nouveau, Importer un fichier, puis ouvrir avec Google Sheets. Tout fonctionne.</t>
        </is>
      </c>
    </row>
    <row r="27">
      <c r="C27" s="2" t="n"/>
    </row>
    <row r="28">
      <c r="B28" s="4" t="inlineStr">
        <is>
          <t>Le guide complet</t>
        </is>
      </c>
      <c r="C28" s="6" t="inlineStr">
        <is>
          <t>https://ethanolle.com/outils-de-suivi-de-projet/</t>
        </is>
      </c>
    </row>
    <row r="29">
      <c r="B29" s="4" t="inlineStr">
        <is>
          <t>Conçu par</t>
        </is>
      </c>
      <c r="C29" s="2" t="inlineStr">
        <is>
          <t>Ethanolle, agence partenaire Gold de monday.com et partenaire d’Anthropic (ethanolle.com). Libre d’usage.</t>
        </is>
      </c>
    </row>
  </sheetData>
  <hyperlinks>
    <hyperlink xmlns:r="http://schemas.openxmlformats.org/officeDocument/2006/relationships" ref="C28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50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30" customWidth="1" min="2" max="2"/>
    <col width="34" customWidth="1" min="3" max="3"/>
    <col width="16" customWidth="1" min="4" max="4"/>
    <col width="14" customWidth="1" min="5" max="5"/>
    <col width="9" customWidth="1" min="6" max="6"/>
    <col width="13" customWidth="1" min="7" max="7"/>
    <col width="13" customWidth="1" min="8" max="8"/>
    <col width="13" customWidth="1" min="9" max="9"/>
    <col width="13" customWidth="1" min="10" max="10"/>
    <col width="10" customWidth="1" min="11" max="11"/>
    <col width="16" customWidth="1" min="12" max="12"/>
    <col width="10" customWidth="1" min="13" max="13"/>
    <col width="13" customWidth="1" min="14" max="14"/>
    <col width="40" customWidth="1" min="15" max="15"/>
  </cols>
  <sheetData>
    <row r="1" ht="32" customHeight="1">
      <c r="A1" s="7" t="inlineStr">
        <is>
          <t>ID</t>
        </is>
      </c>
      <c r="B1" s="7" t="inlineStr">
        <is>
          <t>Projet</t>
        </is>
      </c>
      <c r="C1" s="7" t="inlineStr">
        <is>
          <t>Tâche</t>
        </is>
      </c>
      <c r="D1" s="7" t="inlineStr">
        <is>
          <t>Responsable</t>
        </is>
      </c>
      <c r="E1" s="7" t="inlineStr">
        <is>
          <t>Statut</t>
        </is>
      </c>
      <c r="F1" s="7" t="inlineStr">
        <is>
          <t>Critique</t>
        </is>
      </c>
      <c r="G1" s="7" t="inlineStr">
        <is>
          <t>Début</t>
        </is>
      </c>
      <c r="H1" s="7" t="inlineStr">
        <is>
          <t>Échéance prévue</t>
        </is>
      </c>
      <c r="I1" s="7" t="inlineStr">
        <is>
          <t>Échéance estimée</t>
        </is>
      </c>
      <c r="J1" s="7" t="inlineStr">
        <is>
          <t>Échéance retenue</t>
        </is>
      </c>
      <c r="K1" s="7" t="inlineStr">
        <is>
          <t>Écart (jours)</t>
        </is>
      </c>
      <c r="L1" s="7" t="inlineStr">
        <is>
          <t>Alerte</t>
        </is>
      </c>
      <c r="M1" s="7" t="inlineStr">
        <is>
          <t>Heures prévues</t>
        </is>
      </c>
      <c r="N1" s="7" t="inlineStr">
        <is>
          <t>Semaine de charge</t>
        </is>
      </c>
      <c r="O1" s="7" t="inlineStr">
        <is>
          <t>Commentaire</t>
        </is>
      </c>
    </row>
    <row r="2">
      <c r="A2" t="inlineStr">
        <is>
          <t>T001</t>
        </is>
      </c>
      <c r="B2" t="inlineStr">
        <is>
          <t>Ouverture agence Lyon (exemple)</t>
        </is>
      </c>
      <c r="C2" t="inlineStr">
        <is>
          <t>Signer le bail</t>
        </is>
      </c>
      <c r="D2" t="inlineStr">
        <is>
          <t>Vous</t>
        </is>
      </c>
      <c r="E2" t="inlineStr">
        <is>
          <t>Terminé</t>
        </is>
      </c>
      <c r="F2" t="inlineStr">
        <is>
          <t>Oui</t>
        </is>
      </c>
      <c r="G2" s="8" t="n">
        <v>46296</v>
      </c>
      <c r="H2" s="8" t="n">
        <v>46310</v>
      </c>
      <c r="I2" s="8" t="n">
        <v>46310</v>
      </c>
      <c r="J2" s="9">
        <f>IF(AND(H2="",I2=""),"",IF(I2&lt;&gt;"",I2,H2))</f>
        <v/>
      </c>
      <c r="K2" s="10">
        <f>IF(OR(H2="",J2=""),"",J2-H2)</f>
        <v/>
      </c>
      <c r="L2" s="10">
        <f>IF(OR(C2="",E2="Terminé"),"",IF(AND(H2&lt;&gt;"",H2&lt;TODAY()),"En retard",IF(AND(K2&lt;&gt;"",K2&gt;0),"Date qui glisse","")))</f>
        <v/>
      </c>
      <c r="M2" t="n">
        <v>6</v>
      </c>
      <c r="N2" s="9">
        <f>IF(J2="","",J2-WEEKDAY(J2,2)+1)</f>
        <v/>
      </c>
    </row>
    <row r="3">
      <c r="A3" t="inlineStr">
        <is>
          <t>T002</t>
        </is>
      </c>
      <c r="B3" t="inlineStr">
        <is>
          <t>Ouverture agence Lyon (exemple)</t>
        </is>
      </c>
      <c r="C3" t="inlineStr">
        <is>
          <t>Choisir le mobilier</t>
        </is>
      </c>
      <c r="D3" t="inlineStr">
        <is>
          <t>Collègue 1</t>
        </is>
      </c>
      <c r="E3" t="inlineStr">
        <is>
          <t>En cours</t>
        </is>
      </c>
      <c r="F3" t="inlineStr">
        <is>
          <t>Non</t>
        </is>
      </c>
      <c r="G3" s="8" t="n">
        <v>46314</v>
      </c>
      <c r="H3" s="8" t="n">
        <v>46325</v>
      </c>
      <c r="I3" s="8" t="n">
        <v>46332</v>
      </c>
      <c r="J3" s="9">
        <f>IF(AND(H3="",I3=""),"",IF(I3&lt;&gt;"",I3,H3))</f>
        <v/>
      </c>
      <c r="K3" s="10">
        <f>IF(OR(H3="",J3=""),"",J3-H3)</f>
        <v/>
      </c>
      <c r="L3" s="10">
        <f>IF(OR(C3="",E3="Terminé"),"",IF(AND(H3&lt;&gt;"",H3&lt;TODAY()),"En retard",IF(AND(K3&lt;&gt;"",K3&gt;0),"Date qui glisse","")))</f>
        <v/>
      </c>
      <c r="M3" t="n">
        <v>8</v>
      </c>
      <c r="N3" s="9">
        <f>IF(J3="","",J3-WEEKDAY(J3,2)+1)</f>
        <v/>
      </c>
    </row>
    <row r="4">
      <c r="A4" t="inlineStr">
        <is>
          <t>T003</t>
        </is>
      </c>
      <c r="B4" t="inlineStr">
        <is>
          <t>Ouverture agence Lyon (exemple)</t>
        </is>
      </c>
      <c r="C4" t="inlineStr">
        <is>
          <t>Recruter deux conseillers</t>
        </is>
      </c>
      <c r="D4" t="inlineStr">
        <is>
          <t>Collègue 2</t>
        </is>
      </c>
      <c r="E4" t="inlineStr">
        <is>
          <t>En cours</t>
        </is>
      </c>
      <c r="F4" t="inlineStr">
        <is>
          <t>Oui</t>
        </is>
      </c>
      <c r="G4" s="8" t="n">
        <v>46300</v>
      </c>
      <c r="H4" s="8" t="n">
        <v>46346</v>
      </c>
      <c r="I4" s="8" t="n">
        <v>46360</v>
      </c>
      <c r="J4" s="9">
        <f>IF(AND(H4="",I4=""),"",IF(I4&lt;&gt;"",I4,H4))</f>
        <v/>
      </c>
      <c r="K4" s="10">
        <f>IF(OR(H4="",J4=""),"",J4-H4)</f>
        <v/>
      </c>
      <c r="L4" s="10">
        <f>IF(OR(C4="",E4="Terminé"),"",IF(AND(H4&lt;&gt;"",H4&lt;TODAY()),"En retard",IF(AND(K4&lt;&gt;"",K4&gt;0),"Date qui glisse","")))</f>
        <v/>
      </c>
      <c r="M4" t="n">
        <v>20</v>
      </c>
      <c r="N4" s="9">
        <f>IF(J4="","",J4-WEEKDAY(J4,2)+1)</f>
        <v/>
      </c>
    </row>
    <row r="5">
      <c r="A5" t="inlineStr">
        <is>
          <t>T004</t>
        </is>
      </c>
      <c r="B5" t="inlineStr">
        <is>
          <t>Ouverture agence Lyon (exemple)</t>
        </is>
      </c>
      <c r="C5" t="inlineStr">
        <is>
          <t>Raccorder la fibre</t>
        </is>
      </c>
      <c r="D5" t="inlineStr">
        <is>
          <t>Collègue 1</t>
        </is>
      </c>
      <c r="E5" t="inlineStr">
        <is>
          <t>Bloqué</t>
        </is>
      </c>
      <c r="F5" t="inlineStr">
        <is>
          <t>Oui</t>
        </is>
      </c>
      <c r="G5" s="8" t="n">
        <v>46321</v>
      </c>
      <c r="H5" s="8" t="n">
        <v>46332</v>
      </c>
      <c r="I5" s="8" t="n">
        <v>46339</v>
      </c>
      <c r="J5" s="9">
        <f>IF(AND(H5="",I5=""),"",IF(I5&lt;&gt;"",I5,H5))</f>
        <v/>
      </c>
      <c r="K5" s="10">
        <f>IF(OR(H5="",J5=""),"",J5-H5)</f>
        <v/>
      </c>
      <c r="L5" s="10">
        <f>IF(OR(C5="",E5="Terminé"),"",IF(AND(H5&lt;&gt;"",H5&lt;TODAY()),"En retard",IF(AND(K5&lt;&gt;"",K5&gt;0),"Date qui glisse","")))</f>
        <v/>
      </c>
      <c r="M5" t="n">
        <v>4</v>
      </c>
      <c r="N5" s="9">
        <f>IF(J5="","",J5-WEEKDAY(J5,2)+1)</f>
        <v/>
      </c>
    </row>
    <row r="6">
      <c r="A6" t="inlineStr">
        <is>
          <t>T005</t>
        </is>
      </c>
      <c r="B6" t="inlineStr">
        <is>
          <t>Refonte intranet (exemple)</t>
        </is>
      </c>
      <c r="C6" t="inlineStr">
        <is>
          <t>Recueillir les besoins</t>
        </is>
      </c>
      <c r="D6" t="inlineStr">
        <is>
          <t>Vous</t>
        </is>
      </c>
      <c r="E6" t="inlineStr">
        <is>
          <t>Terminé</t>
        </is>
      </c>
      <c r="F6" t="inlineStr">
        <is>
          <t>Non</t>
        </is>
      </c>
      <c r="G6" s="8" t="n">
        <v>46300</v>
      </c>
      <c r="H6" s="8" t="n">
        <v>46311</v>
      </c>
      <c r="I6" s="8" t="n">
        <v>46309</v>
      </c>
      <c r="J6" s="9">
        <f>IF(AND(H6="",I6=""),"",IF(I6&lt;&gt;"",I6,H6))</f>
        <v/>
      </c>
      <c r="K6" s="10">
        <f>IF(OR(H6="",J6=""),"",J6-H6)</f>
        <v/>
      </c>
      <c r="L6" s="10">
        <f>IF(OR(C6="",E6="Terminé"),"",IF(AND(H6&lt;&gt;"",H6&lt;TODAY()),"En retard",IF(AND(K6&lt;&gt;"",K6&gt;0),"Date qui glisse","")))</f>
        <v/>
      </c>
      <c r="M6" t="n">
        <v>10</v>
      </c>
      <c r="N6" s="9">
        <f>IF(J6="","",J6-WEEKDAY(J6,2)+1)</f>
        <v/>
      </c>
    </row>
    <row r="7">
      <c r="A7" t="inlineStr">
        <is>
          <t>T006</t>
        </is>
      </c>
      <c r="B7" t="inlineStr">
        <is>
          <t>Refonte intranet (exemple)</t>
        </is>
      </c>
      <c r="C7" t="inlineStr">
        <is>
          <t>Faire les maquettes</t>
        </is>
      </c>
      <c r="D7" t="inlineStr">
        <is>
          <t>Collègue 2</t>
        </is>
      </c>
      <c r="E7" t="inlineStr">
        <is>
          <t>En cours</t>
        </is>
      </c>
      <c r="F7" t="inlineStr">
        <is>
          <t>Oui</t>
        </is>
      </c>
      <c r="G7" s="8" t="n">
        <v>46314</v>
      </c>
      <c r="H7" s="8" t="n">
        <v>46339</v>
      </c>
      <c r="I7" s="8" t="n">
        <v>46339</v>
      </c>
      <c r="J7" s="9">
        <f>IF(AND(H7="",I7=""),"",IF(I7&lt;&gt;"",I7,H7))</f>
        <v/>
      </c>
      <c r="K7" s="10">
        <f>IF(OR(H7="",J7=""),"",J7-H7)</f>
        <v/>
      </c>
      <c r="L7" s="10">
        <f>IF(OR(C7="",E7="Terminé"),"",IF(AND(H7&lt;&gt;"",H7&lt;TODAY()),"En retard",IF(AND(K7&lt;&gt;"",K7&gt;0),"Date qui glisse","")))</f>
        <v/>
      </c>
      <c r="M7" t="n">
        <v>24</v>
      </c>
      <c r="N7" s="9">
        <f>IF(J7="","",J7-WEEKDAY(J7,2)+1)</f>
        <v/>
      </c>
    </row>
    <row r="8">
      <c r="A8" t="inlineStr">
        <is>
          <t>T007</t>
        </is>
      </c>
      <c r="B8" t="inlineStr">
        <is>
          <t>Refonte intranet (exemple)</t>
        </is>
      </c>
      <c r="C8" t="inlineStr">
        <is>
          <t>Organiser la recette</t>
        </is>
      </c>
      <c r="D8" t="inlineStr">
        <is>
          <t>Vous</t>
        </is>
      </c>
      <c r="E8" t="inlineStr">
        <is>
          <t>Pas commencé</t>
        </is>
      </c>
      <c r="F8" t="inlineStr">
        <is>
          <t>Oui</t>
        </is>
      </c>
      <c r="G8" s="8" t="n">
        <v>46342</v>
      </c>
      <c r="H8" s="8" t="n">
        <v>46353</v>
      </c>
      <c r="I8" s="8" t="n">
        <v>46353</v>
      </c>
      <c r="J8" s="9">
        <f>IF(AND(H8="",I8=""),"",IF(I8&lt;&gt;"",I8,H8))</f>
        <v/>
      </c>
      <c r="K8" s="10">
        <f>IF(OR(H8="",J8=""),"",J8-H8)</f>
        <v/>
      </c>
      <c r="L8" s="10">
        <f>IF(OR(C8="",E8="Terminé"),"",IF(AND(H8&lt;&gt;"",H8&lt;TODAY()),"En retard",IF(AND(K8&lt;&gt;"",K8&gt;0),"Date qui glisse","")))</f>
        <v/>
      </c>
      <c r="M8" t="n">
        <v>12</v>
      </c>
      <c r="N8" s="9">
        <f>IF(J8="","",J8-WEEKDAY(J8,2)+1)</f>
        <v/>
      </c>
    </row>
    <row r="9">
      <c r="A9" t="inlineStr">
        <is>
          <t>T008</t>
        </is>
      </c>
      <c r="B9" t="inlineStr">
        <is>
          <t>Refonte intranet (exemple)</t>
        </is>
      </c>
      <c r="C9" t="inlineStr">
        <is>
          <t>Mettre en ligne</t>
        </is>
      </c>
      <c r="D9" t="inlineStr">
        <is>
          <t>Collègue 1</t>
        </is>
      </c>
      <c r="E9" t="inlineStr">
        <is>
          <t>Pas commencé</t>
        </is>
      </c>
      <c r="F9" t="inlineStr">
        <is>
          <t>Oui</t>
        </is>
      </c>
      <c r="G9" s="8" t="n">
        <v>46356</v>
      </c>
      <c r="H9" s="8" t="n">
        <v>46360</v>
      </c>
      <c r="I9" s="8" t="n">
        <v>46367</v>
      </c>
      <c r="J9" s="9">
        <f>IF(AND(H9="",I9=""),"",IF(I9&lt;&gt;"",I9,H9))</f>
        <v/>
      </c>
      <c r="K9" s="10">
        <f>IF(OR(H9="",J9=""),"",J9-H9)</f>
        <v/>
      </c>
      <c r="L9" s="10">
        <f>IF(OR(C9="",E9="Terminé"),"",IF(AND(H9&lt;&gt;"",H9&lt;TODAY()),"En retard",IF(AND(K9&lt;&gt;"",K9&gt;0),"Date qui glisse","")))</f>
        <v/>
      </c>
      <c r="M9" t="n">
        <v>6</v>
      </c>
      <c r="N9" s="9">
        <f>IF(J9="","",J9-WEEKDAY(J9,2)+1)</f>
        <v/>
      </c>
    </row>
    <row r="10">
      <c r="G10" s="8" t="n"/>
      <c r="H10" s="8" t="n"/>
      <c r="I10" s="8" t="n"/>
      <c r="J10" s="9">
        <f>IF(AND(H10="",I10=""),"",IF(I10&lt;&gt;"",I10,H10))</f>
        <v/>
      </c>
      <c r="K10" s="10">
        <f>IF(OR(H10="",J10=""),"",J10-H10)</f>
        <v/>
      </c>
      <c r="L10" s="10">
        <f>IF(OR(C10="",E10="Terminé"),"",IF(AND(H10&lt;&gt;"",H10&lt;TODAY()),"En retard",IF(AND(K10&lt;&gt;"",K10&gt;0),"Date qui glisse","")))</f>
        <v/>
      </c>
      <c r="N10" s="9">
        <f>IF(J10="","",J10-WEEKDAY(J10,2)+1)</f>
        <v/>
      </c>
    </row>
    <row r="11">
      <c r="G11" s="8" t="n"/>
      <c r="H11" s="8" t="n"/>
      <c r="I11" s="8" t="n"/>
      <c r="J11" s="9">
        <f>IF(AND(H11="",I11=""),"",IF(I11&lt;&gt;"",I11,H11))</f>
        <v/>
      </c>
      <c r="K11" s="10">
        <f>IF(OR(H11="",J11=""),"",J11-H11)</f>
        <v/>
      </c>
      <c r="L11" s="10">
        <f>IF(OR(C11="",E11="Terminé"),"",IF(AND(H11&lt;&gt;"",H11&lt;TODAY()),"En retard",IF(AND(K11&lt;&gt;"",K11&gt;0),"Date qui glisse","")))</f>
        <v/>
      </c>
      <c r="N11" s="9">
        <f>IF(J11="","",J11-WEEKDAY(J11,2)+1)</f>
        <v/>
      </c>
    </row>
    <row r="12">
      <c r="G12" s="8" t="n"/>
      <c r="H12" s="8" t="n"/>
      <c r="I12" s="8" t="n"/>
      <c r="J12" s="9">
        <f>IF(AND(H12="",I12=""),"",IF(I12&lt;&gt;"",I12,H12))</f>
        <v/>
      </c>
      <c r="K12" s="10">
        <f>IF(OR(H12="",J12=""),"",J12-H12)</f>
        <v/>
      </c>
      <c r="L12" s="10">
        <f>IF(OR(C12="",E12="Terminé"),"",IF(AND(H12&lt;&gt;"",H12&lt;TODAY()),"En retard",IF(AND(K12&lt;&gt;"",K12&gt;0),"Date qui glisse","")))</f>
        <v/>
      </c>
      <c r="N12" s="9">
        <f>IF(J12="","",J12-WEEKDAY(J12,2)+1)</f>
        <v/>
      </c>
    </row>
    <row r="13">
      <c r="G13" s="8" t="n"/>
      <c r="H13" s="8" t="n"/>
      <c r="I13" s="8" t="n"/>
      <c r="J13" s="9">
        <f>IF(AND(H13="",I13=""),"",IF(I13&lt;&gt;"",I13,H13))</f>
        <v/>
      </c>
      <c r="K13" s="10">
        <f>IF(OR(H13="",J13=""),"",J13-H13)</f>
        <v/>
      </c>
      <c r="L13" s="10">
        <f>IF(OR(C13="",E13="Terminé"),"",IF(AND(H13&lt;&gt;"",H13&lt;TODAY()),"En retard",IF(AND(K13&lt;&gt;"",K13&gt;0),"Date qui glisse","")))</f>
        <v/>
      </c>
      <c r="N13" s="9">
        <f>IF(J13="","",J13-WEEKDAY(J13,2)+1)</f>
        <v/>
      </c>
    </row>
    <row r="14">
      <c r="G14" s="8" t="n"/>
      <c r="H14" s="8" t="n"/>
      <c r="I14" s="8" t="n"/>
      <c r="J14" s="9">
        <f>IF(AND(H14="",I14=""),"",IF(I14&lt;&gt;"",I14,H14))</f>
        <v/>
      </c>
      <c r="K14" s="10">
        <f>IF(OR(H14="",J14=""),"",J14-H14)</f>
        <v/>
      </c>
      <c r="L14" s="10">
        <f>IF(OR(C14="",E14="Terminé"),"",IF(AND(H14&lt;&gt;"",H14&lt;TODAY()),"En retard",IF(AND(K14&lt;&gt;"",K14&gt;0),"Date qui glisse","")))</f>
        <v/>
      </c>
      <c r="N14" s="9">
        <f>IF(J14="","",J14-WEEKDAY(J14,2)+1)</f>
        <v/>
      </c>
    </row>
    <row r="15">
      <c r="G15" s="8" t="n"/>
      <c r="H15" s="8" t="n"/>
      <c r="I15" s="8" t="n"/>
      <c r="J15" s="9">
        <f>IF(AND(H15="",I15=""),"",IF(I15&lt;&gt;"",I15,H15))</f>
        <v/>
      </c>
      <c r="K15" s="10">
        <f>IF(OR(H15="",J15=""),"",J15-H15)</f>
        <v/>
      </c>
      <c r="L15" s="10">
        <f>IF(OR(C15="",E15="Terminé"),"",IF(AND(H15&lt;&gt;"",H15&lt;TODAY()),"En retard",IF(AND(K15&lt;&gt;"",K15&gt;0),"Date qui glisse","")))</f>
        <v/>
      </c>
      <c r="N15" s="9">
        <f>IF(J15="","",J15-WEEKDAY(J15,2)+1)</f>
        <v/>
      </c>
    </row>
    <row r="16">
      <c r="G16" s="8" t="n"/>
      <c r="H16" s="8" t="n"/>
      <c r="I16" s="8" t="n"/>
      <c r="J16" s="9">
        <f>IF(AND(H16="",I16=""),"",IF(I16&lt;&gt;"",I16,H16))</f>
        <v/>
      </c>
      <c r="K16" s="10">
        <f>IF(OR(H16="",J16=""),"",J16-H16)</f>
        <v/>
      </c>
      <c r="L16" s="10">
        <f>IF(OR(C16="",E16="Terminé"),"",IF(AND(H16&lt;&gt;"",H16&lt;TODAY()),"En retard",IF(AND(K16&lt;&gt;"",K16&gt;0),"Date qui glisse","")))</f>
        <v/>
      </c>
      <c r="N16" s="9">
        <f>IF(J16="","",J16-WEEKDAY(J16,2)+1)</f>
        <v/>
      </c>
    </row>
    <row r="17">
      <c r="G17" s="8" t="n"/>
      <c r="H17" s="8" t="n"/>
      <c r="I17" s="8" t="n"/>
      <c r="J17" s="9">
        <f>IF(AND(H17="",I17=""),"",IF(I17&lt;&gt;"",I17,H17))</f>
        <v/>
      </c>
      <c r="K17" s="10">
        <f>IF(OR(H17="",J17=""),"",J17-H17)</f>
        <v/>
      </c>
      <c r="L17" s="10">
        <f>IF(OR(C17="",E17="Terminé"),"",IF(AND(H17&lt;&gt;"",H17&lt;TODAY()),"En retard",IF(AND(K17&lt;&gt;"",K17&gt;0),"Date qui glisse","")))</f>
        <v/>
      </c>
      <c r="N17" s="9">
        <f>IF(J17="","",J17-WEEKDAY(J17,2)+1)</f>
        <v/>
      </c>
    </row>
    <row r="18">
      <c r="G18" s="8" t="n"/>
      <c r="H18" s="8" t="n"/>
      <c r="I18" s="8" t="n"/>
      <c r="J18" s="9">
        <f>IF(AND(H18="",I18=""),"",IF(I18&lt;&gt;"",I18,H18))</f>
        <v/>
      </c>
      <c r="K18" s="10">
        <f>IF(OR(H18="",J18=""),"",J18-H18)</f>
        <v/>
      </c>
      <c r="L18" s="10">
        <f>IF(OR(C18="",E18="Terminé"),"",IF(AND(H18&lt;&gt;"",H18&lt;TODAY()),"En retard",IF(AND(K18&lt;&gt;"",K18&gt;0),"Date qui glisse","")))</f>
        <v/>
      </c>
      <c r="N18" s="9">
        <f>IF(J18="","",J18-WEEKDAY(J18,2)+1)</f>
        <v/>
      </c>
    </row>
    <row r="19">
      <c r="G19" s="8" t="n"/>
      <c r="H19" s="8" t="n"/>
      <c r="I19" s="8" t="n"/>
      <c r="J19" s="9">
        <f>IF(AND(H19="",I19=""),"",IF(I19&lt;&gt;"",I19,H19))</f>
        <v/>
      </c>
      <c r="K19" s="10">
        <f>IF(OR(H19="",J19=""),"",J19-H19)</f>
        <v/>
      </c>
      <c r="L19" s="10">
        <f>IF(OR(C19="",E19="Terminé"),"",IF(AND(H19&lt;&gt;"",H19&lt;TODAY()),"En retard",IF(AND(K19&lt;&gt;"",K19&gt;0),"Date qui glisse","")))</f>
        <v/>
      </c>
      <c r="N19" s="9">
        <f>IF(J19="","",J19-WEEKDAY(J19,2)+1)</f>
        <v/>
      </c>
    </row>
    <row r="20">
      <c r="G20" s="8" t="n"/>
      <c r="H20" s="8" t="n"/>
      <c r="I20" s="8" t="n"/>
      <c r="J20" s="9">
        <f>IF(AND(H20="",I20=""),"",IF(I20&lt;&gt;"",I20,H20))</f>
        <v/>
      </c>
      <c r="K20" s="10">
        <f>IF(OR(H20="",J20=""),"",J20-H20)</f>
        <v/>
      </c>
      <c r="L20" s="10">
        <f>IF(OR(C20="",E20="Terminé"),"",IF(AND(H20&lt;&gt;"",H20&lt;TODAY()),"En retard",IF(AND(K20&lt;&gt;"",K20&gt;0),"Date qui glisse","")))</f>
        <v/>
      </c>
      <c r="N20" s="9">
        <f>IF(J20="","",J20-WEEKDAY(J20,2)+1)</f>
        <v/>
      </c>
    </row>
    <row r="21">
      <c r="G21" s="8" t="n"/>
      <c r="H21" s="8" t="n"/>
      <c r="I21" s="8" t="n"/>
      <c r="J21" s="9">
        <f>IF(AND(H21="",I21=""),"",IF(I21&lt;&gt;"",I21,H21))</f>
        <v/>
      </c>
      <c r="K21" s="10">
        <f>IF(OR(H21="",J21=""),"",J21-H21)</f>
        <v/>
      </c>
      <c r="L21" s="10">
        <f>IF(OR(C21="",E21="Terminé"),"",IF(AND(H21&lt;&gt;"",H21&lt;TODAY()),"En retard",IF(AND(K21&lt;&gt;"",K21&gt;0),"Date qui glisse","")))</f>
        <v/>
      </c>
      <c r="N21" s="9">
        <f>IF(J21="","",J21-WEEKDAY(J21,2)+1)</f>
        <v/>
      </c>
    </row>
    <row r="22">
      <c r="G22" s="8" t="n"/>
      <c r="H22" s="8" t="n"/>
      <c r="I22" s="8" t="n"/>
      <c r="J22" s="9">
        <f>IF(AND(H22="",I22=""),"",IF(I22&lt;&gt;"",I22,H22))</f>
        <v/>
      </c>
      <c r="K22" s="10">
        <f>IF(OR(H22="",J22=""),"",J22-H22)</f>
        <v/>
      </c>
      <c r="L22" s="10">
        <f>IF(OR(C22="",E22="Terminé"),"",IF(AND(H22&lt;&gt;"",H22&lt;TODAY()),"En retard",IF(AND(K22&lt;&gt;"",K22&gt;0),"Date qui glisse","")))</f>
        <v/>
      </c>
      <c r="N22" s="9">
        <f>IF(J22="","",J22-WEEKDAY(J22,2)+1)</f>
        <v/>
      </c>
    </row>
    <row r="23">
      <c r="G23" s="8" t="n"/>
      <c r="H23" s="8" t="n"/>
      <c r="I23" s="8" t="n"/>
      <c r="J23" s="9">
        <f>IF(AND(H23="",I23=""),"",IF(I23&lt;&gt;"",I23,H23))</f>
        <v/>
      </c>
      <c r="K23" s="10">
        <f>IF(OR(H23="",J23=""),"",J23-H23)</f>
        <v/>
      </c>
      <c r="L23" s="10">
        <f>IF(OR(C23="",E23="Terminé"),"",IF(AND(H23&lt;&gt;"",H23&lt;TODAY()),"En retard",IF(AND(K23&lt;&gt;"",K23&gt;0),"Date qui glisse","")))</f>
        <v/>
      </c>
      <c r="N23" s="9">
        <f>IF(J23="","",J23-WEEKDAY(J23,2)+1)</f>
        <v/>
      </c>
    </row>
    <row r="24">
      <c r="G24" s="8" t="n"/>
      <c r="H24" s="8" t="n"/>
      <c r="I24" s="8" t="n"/>
      <c r="J24" s="9">
        <f>IF(AND(H24="",I24=""),"",IF(I24&lt;&gt;"",I24,H24))</f>
        <v/>
      </c>
      <c r="K24" s="10">
        <f>IF(OR(H24="",J24=""),"",J24-H24)</f>
        <v/>
      </c>
      <c r="L24" s="10">
        <f>IF(OR(C24="",E24="Terminé"),"",IF(AND(H24&lt;&gt;"",H24&lt;TODAY()),"En retard",IF(AND(K24&lt;&gt;"",K24&gt;0),"Date qui glisse","")))</f>
        <v/>
      </c>
      <c r="N24" s="9">
        <f>IF(J24="","",J24-WEEKDAY(J24,2)+1)</f>
        <v/>
      </c>
    </row>
    <row r="25">
      <c r="G25" s="8" t="n"/>
      <c r="H25" s="8" t="n"/>
      <c r="I25" s="8" t="n"/>
      <c r="J25" s="9">
        <f>IF(AND(H25="",I25=""),"",IF(I25&lt;&gt;"",I25,H25))</f>
        <v/>
      </c>
      <c r="K25" s="10">
        <f>IF(OR(H25="",J25=""),"",J25-H25)</f>
        <v/>
      </c>
      <c r="L25" s="10">
        <f>IF(OR(C25="",E25="Terminé"),"",IF(AND(H25&lt;&gt;"",H25&lt;TODAY()),"En retard",IF(AND(K25&lt;&gt;"",K25&gt;0),"Date qui glisse","")))</f>
        <v/>
      </c>
      <c r="N25" s="9">
        <f>IF(J25="","",J25-WEEKDAY(J25,2)+1)</f>
        <v/>
      </c>
    </row>
    <row r="26">
      <c r="G26" s="8" t="n"/>
      <c r="H26" s="8" t="n"/>
      <c r="I26" s="8" t="n"/>
      <c r="J26" s="9">
        <f>IF(AND(H26="",I26=""),"",IF(I26&lt;&gt;"",I26,H26))</f>
        <v/>
      </c>
      <c r="K26" s="10">
        <f>IF(OR(H26="",J26=""),"",J26-H26)</f>
        <v/>
      </c>
      <c r="L26" s="10">
        <f>IF(OR(C26="",E26="Terminé"),"",IF(AND(H26&lt;&gt;"",H26&lt;TODAY()),"En retard",IF(AND(K26&lt;&gt;"",K26&gt;0),"Date qui glisse","")))</f>
        <v/>
      </c>
      <c r="N26" s="9">
        <f>IF(J26="","",J26-WEEKDAY(J26,2)+1)</f>
        <v/>
      </c>
    </row>
    <row r="27">
      <c r="G27" s="8" t="n"/>
      <c r="H27" s="8" t="n"/>
      <c r="I27" s="8" t="n"/>
      <c r="J27" s="9">
        <f>IF(AND(H27="",I27=""),"",IF(I27&lt;&gt;"",I27,H27))</f>
        <v/>
      </c>
      <c r="K27" s="10">
        <f>IF(OR(H27="",J27=""),"",J27-H27)</f>
        <v/>
      </c>
      <c r="L27" s="10">
        <f>IF(OR(C27="",E27="Terminé"),"",IF(AND(H27&lt;&gt;"",H27&lt;TODAY()),"En retard",IF(AND(K27&lt;&gt;"",K27&gt;0),"Date qui glisse","")))</f>
        <v/>
      </c>
      <c r="N27" s="9">
        <f>IF(J27="","",J27-WEEKDAY(J27,2)+1)</f>
        <v/>
      </c>
    </row>
    <row r="28">
      <c r="G28" s="8" t="n"/>
      <c r="H28" s="8" t="n"/>
      <c r="I28" s="8" t="n"/>
      <c r="J28" s="9">
        <f>IF(AND(H28="",I28=""),"",IF(I28&lt;&gt;"",I28,H28))</f>
        <v/>
      </c>
      <c r="K28" s="10">
        <f>IF(OR(H28="",J28=""),"",J28-H28)</f>
        <v/>
      </c>
      <c r="L28" s="10">
        <f>IF(OR(C28="",E28="Terminé"),"",IF(AND(H28&lt;&gt;"",H28&lt;TODAY()),"En retard",IF(AND(K28&lt;&gt;"",K28&gt;0),"Date qui glisse","")))</f>
        <v/>
      </c>
      <c r="N28" s="9">
        <f>IF(J28="","",J28-WEEKDAY(J28,2)+1)</f>
        <v/>
      </c>
    </row>
    <row r="29">
      <c r="G29" s="8" t="n"/>
      <c r="H29" s="8" t="n"/>
      <c r="I29" s="8" t="n"/>
      <c r="J29" s="9">
        <f>IF(AND(H29="",I29=""),"",IF(I29&lt;&gt;"",I29,H29))</f>
        <v/>
      </c>
      <c r="K29" s="10">
        <f>IF(OR(H29="",J29=""),"",J29-H29)</f>
        <v/>
      </c>
      <c r="L29" s="10">
        <f>IF(OR(C29="",E29="Terminé"),"",IF(AND(H29&lt;&gt;"",H29&lt;TODAY()),"En retard",IF(AND(K29&lt;&gt;"",K29&gt;0),"Date qui glisse","")))</f>
        <v/>
      </c>
      <c r="N29" s="9">
        <f>IF(J29="","",J29-WEEKDAY(J29,2)+1)</f>
        <v/>
      </c>
    </row>
    <row r="30">
      <c r="G30" s="8" t="n"/>
      <c r="H30" s="8" t="n"/>
      <c r="I30" s="8" t="n"/>
      <c r="J30" s="9">
        <f>IF(AND(H30="",I30=""),"",IF(I30&lt;&gt;"",I30,H30))</f>
        <v/>
      </c>
      <c r="K30" s="10">
        <f>IF(OR(H30="",J30=""),"",J30-H30)</f>
        <v/>
      </c>
      <c r="L30" s="10">
        <f>IF(OR(C30="",E30="Terminé"),"",IF(AND(H30&lt;&gt;"",H30&lt;TODAY()),"En retard",IF(AND(K30&lt;&gt;"",K30&gt;0),"Date qui glisse","")))</f>
        <v/>
      </c>
      <c r="N30" s="9">
        <f>IF(J30="","",J30-WEEKDAY(J30,2)+1)</f>
        <v/>
      </c>
    </row>
    <row r="31">
      <c r="G31" s="8" t="n"/>
      <c r="H31" s="8" t="n"/>
      <c r="I31" s="8" t="n"/>
      <c r="J31" s="9">
        <f>IF(AND(H31="",I31=""),"",IF(I31&lt;&gt;"",I31,H31))</f>
        <v/>
      </c>
      <c r="K31" s="10">
        <f>IF(OR(H31="",J31=""),"",J31-H31)</f>
        <v/>
      </c>
      <c r="L31" s="10">
        <f>IF(OR(C31="",E31="Terminé"),"",IF(AND(H31&lt;&gt;"",H31&lt;TODAY()),"En retard",IF(AND(K31&lt;&gt;"",K31&gt;0),"Date qui glisse","")))</f>
        <v/>
      </c>
      <c r="N31" s="9">
        <f>IF(J31="","",J31-WEEKDAY(J31,2)+1)</f>
        <v/>
      </c>
    </row>
    <row r="32">
      <c r="G32" s="8" t="n"/>
      <c r="H32" s="8" t="n"/>
      <c r="I32" s="8" t="n"/>
      <c r="J32" s="9">
        <f>IF(AND(H32="",I32=""),"",IF(I32&lt;&gt;"",I32,H32))</f>
        <v/>
      </c>
      <c r="K32" s="10">
        <f>IF(OR(H32="",J32=""),"",J32-H32)</f>
        <v/>
      </c>
      <c r="L32" s="10">
        <f>IF(OR(C32="",E32="Terminé"),"",IF(AND(H32&lt;&gt;"",H32&lt;TODAY()),"En retard",IF(AND(K32&lt;&gt;"",K32&gt;0),"Date qui glisse","")))</f>
        <v/>
      </c>
      <c r="N32" s="9">
        <f>IF(J32="","",J32-WEEKDAY(J32,2)+1)</f>
        <v/>
      </c>
    </row>
    <row r="33">
      <c r="G33" s="8" t="n"/>
      <c r="H33" s="8" t="n"/>
      <c r="I33" s="8" t="n"/>
      <c r="J33" s="9">
        <f>IF(AND(H33="",I33=""),"",IF(I33&lt;&gt;"",I33,H33))</f>
        <v/>
      </c>
      <c r="K33" s="10">
        <f>IF(OR(H33="",J33=""),"",J33-H33)</f>
        <v/>
      </c>
      <c r="L33" s="10">
        <f>IF(OR(C33="",E33="Terminé"),"",IF(AND(H33&lt;&gt;"",H33&lt;TODAY()),"En retard",IF(AND(K33&lt;&gt;"",K33&gt;0),"Date qui glisse","")))</f>
        <v/>
      </c>
      <c r="N33" s="9">
        <f>IF(J33="","",J33-WEEKDAY(J33,2)+1)</f>
        <v/>
      </c>
    </row>
    <row r="34">
      <c r="G34" s="8" t="n"/>
      <c r="H34" s="8" t="n"/>
      <c r="I34" s="8" t="n"/>
      <c r="J34" s="9">
        <f>IF(AND(H34="",I34=""),"",IF(I34&lt;&gt;"",I34,H34))</f>
        <v/>
      </c>
      <c r="K34" s="10">
        <f>IF(OR(H34="",J34=""),"",J34-H34)</f>
        <v/>
      </c>
      <c r="L34" s="10">
        <f>IF(OR(C34="",E34="Terminé"),"",IF(AND(H34&lt;&gt;"",H34&lt;TODAY()),"En retard",IF(AND(K34&lt;&gt;"",K34&gt;0),"Date qui glisse","")))</f>
        <v/>
      </c>
      <c r="N34" s="9">
        <f>IF(J34="","",J34-WEEKDAY(J34,2)+1)</f>
        <v/>
      </c>
    </row>
    <row r="35">
      <c r="G35" s="8" t="n"/>
      <c r="H35" s="8" t="n"/>
      <c r="I35" s="8" t="n"/>
      <c r="J35" s="9">
        <f>IF(AND(H35="",I35=""),"",IF(I35&lt;&gt;"",I35,H35))</f>
        <v/>
      </c>
      <c r="K35" s="10">
        <f>IF(OR(H35="",J35=""),"",J35-H35)</f>
        <v/>
      </c>
      <c r="L35" s="10">
        <f>IF(OR(C35="",E35="Terminé"),"",IF(AND(H35&lt;&gt;"",H35&lt;TODAY()),"En retard",IF(AND(K35&lt;&gt;"",K35&gt;0),"Date qui glisse","")))</f>
        <v/>
      </c>
      <c r="N35" s="9">
        <f>IF(J35="","",J35-WEEKDAY(J35,2)+1)</f>
        <v/>
      </c>
    </row>
    <row r="36">
      <c r="G36" s="8" t="n"/>
      <c r="H36" s="8" t="n"/>
      <c r="I36" s="8" t="n"/>
      <c r="J36" s="9">
        <f>IF(AND(H36="",I36=""),"",IF(I36&lt;&gt;"",I36,H36))</f>
        <v/>
      </c>
      <c r="K36" s="10">
        <f>IF(OR(H36="",J36=""),"",J36-H36)</f>
        <v/>
      </c>
      <c r="L36" s="10">
        <f>IF(OR(C36="",E36="Terminé"),"",IF(AND(H36&lt;&gt;"",H36&lt;TODAY()),"En retard",IF(AND(K36&lt;&gt;"",K36&gt;0),"Date qui glisse","")))</f>
        <v/>
      </c>
      <c r="N36" s="9">
        <f>IF(J36="","",J36-WEEKDAY(J36,2)+1)</f>
        <v/>
      </c>
    </row>
    <row r="37">
      <c r="G37" s="8" t="n"/>
      <c r="H37" s="8" t="n"/>
      <c r="I37" s="8" t="n"/>
      <c r="J37" s="9">
        <f>IF(AND(H37="",I37=""),"",IF(I37&lt;&gt;"",I37,H37))</f>
        <v/>
      </c>
      <c r="K37" s="10">
        <f>IF(OR(H37="",J37=""),"",J37-H37)</f>
        <v/>
      </c>
      <c r="L37" s="10">
        <f>IF(OR(C37="",E37="Terminé"),"",IF(AND(H37&lt;&gt;"",H37&lt;TODAY()),"En retard",IF(AND(K37&lt;&gt;"",K37&gt;0),"Date qui glisse","")))</f>
        <v/>
      </c>
      <c r="N37" s="9">
        <f>IF(J37="","",J37-WEEKDAY(J37,2)+1)</f>
        <v/>
      </c>
    </row>
    <row r="38">
      <c r="G38" s="8" t="n"/>
      <c r="H38" s="8" t="n"/>
      <c r="I38" s="8" t="n"/>
      <c r="J38" s="9">
        <f>IF(AND(H38="",I38=""),"",IF(I38&lt;&gt;"",I38,H38))</f>
        <v/>
      </c>
      <c r="K38" s="10">
        <f>IF(OR(H38="",J38=""),"",J38-H38)</f>
        <v/>
      </c>
      <c r="L38" s="10">
        <f>IF(OR(C38="",E38="Terminé"),"",IF(AND(H38&lt;&gt;"",H38&lt;TODAY()),"En retard",IF(AND(K38&lt;&gt;"",K38&gt;0),"Date qui glisse","")))</f>
        <v/>
      </c>
      <c r="N38" s="9">
        <f>IF(J38="","",J38-WEEKDAY(J38,2)+1)</f>
        <v/>
      </c>
    </row>
    <row r="39">
      <c r="G39" s="8" t="n"/>
      <c r="H39" s="8" t="n"/>
      <c r="I39" s="8" t="n"/>
      <c r="J39" s="9">
        <f>IF(AND(H39="",I39=""),"",IF(I39&lt;&gt;"",I39,H39))</f>
        <v/>
      </c>
      <c r="K39" s="10">
        <f>IF(OR(H39="",J39=""),"",J39-H39)</f>
        <v/>
      </c>
      <c r="L39" s="10">
        <f>IF(OR(C39="",E39="Terminé"),"",IF(AND(H39&lt;&gt;"",H39&lt;TODAY()),"En retard",IF(AND(K39&lt;&gt;"",K39&gt;0),"Date qui glisse","")))</f>
        <v/>
      </c>
      <c r="N39" s="9">
        <f>IF(J39="","",J39-WEEKDAY(J39,2)+1)</f>
        <v/>
      </c>
    </row>
    <row r="40">
      <c r="G40" s="8" t="n"/>
      <c r="H40" s="8" t="n"/>
      <c r="I40" s="8" t="n"/>
      <c r="J40" s="9">
        <f>IF(AND(H40="",I40=""),"",IF(I40&lt;&gt;"",I40,H40))</f>
        <v/>
      </c>
      <c r="K40" s="10">
        <f>IF(OR(H40="",J40=""),"",J40-H40)</f>
        <v/>
      </c>
      <c r="L40" s="10">
        <f>IF(OR(C40="",E40="Terminé"),"",IF(AND(H40&lt;&gt;"",H40&lt;TODAY()),"En retard",IF(AND(K40&lt;&gt;"",K40&gt;0),"Date qui glisse","")))</f>
        <v/>
      </c>
      <c r="N40" s="9">
        <f>IF(J40="","",J40-WEEKDAY(J40,2)+1)</f>
        <v/>
      </c>
    </row>
    <row r="41">
      <c r="G41" s="8" t="n"/>
      <c r="H41" s="8" t="n"/>
      <c r="I41" s="8" t="n"/>
      <c r="J41" s="9">
        <f>IF(AND(H41="",I41=""),"",IF(I41&lt;&gt;"",I41,H41))</f>
        <v/>
      </c>
      <c r="K41" s="10">
        <f>IF(OR(H41="",J41=""),"",J41-H41)</f>
        <v/>
      </c>
      <c r="L41" s="10">
        <f>IF(OR(C41="",E41="Terminé"),"",IF(AND(H41&lt;&gt;"",H41&lt;TODAY()),"En retard",IF(AND(K41&lt;&gt;"",K41&gt;0),"Date qui glisse","")))</f>
        <v/>
      </c>
      <c r="N41" s="9">
        <f>IF(J41="","",J41-WEEKDAY(J41,2)+1)</f>
        <v/>
      </c>
    </row>
    <row r="42">
      <c r="G42" s="8" t="n"/>
      <c r="H42" s="8" t="n"/>
      <c r="I42" s="8" t="n"/>
      <c r="J42" s="9">
        <f>IF(AND(H42="",I42=""),"",IF(I42&lt;&gt;"",I42,H42))</f>
        <v/>
      </c>
      <c r="K42" s="10">
        <f>IF(OR(H42="",J42=""),"",J42-H42)</f>
        <v/>
      </c>
      <c r="L42" s="10">
        <f>IF(OR(C42="",E42="Terminé"),"",IF(AND(H42&lt;&gt;"",H42&lt;TODAY()),"En retard",IF(AND(K42&lt;&gt;"",K42&gt;0),"Date qui glisse","")))</f>
        <v/>
      </c>
      <c r="N42" s="9">
        <f>IF(J42="","",J42-WEEKDAY(J42,2)+1)</f>
        <v/>
      </c>
    </row>
    <row r="43">
      <c r="G43" s="8" t="n"/>
      <c r="H43" s="8" t="n"/>
      <c r="I43" s="8" t="n"/>
      <c r="J43" s="9">
        <f>IF(AND(H43="",I43=""),"",IF(I43&lt;&gt;"",I43,H43))</f>
        <v/>
      </c>
      <c r="K43" s="10">
        <f>IF(OR(H43="",J43=""),"",J43-H43)</f>
        <v/>
      </c>
      <c r="L43" s="10">
        <f>IF(OR(C43="",E43="Terminé"),"",IF(AND(H43&lt;&gt;"",H43&lt;TODAY()),"En retard",IF(AND(K43&lt;&gt;"",K43&gt;0),"Date qui glisse","")))</f>
        <v/>
      </c>
      <c r="N43" s="9">
        <f>IF(J43="","",J43-WEEKDAY(J43,2)+1)</f>
        <v/>
      </c>
    </row>
    <row r="44">
      <c r="G44" s="8" t="n"/>
      <c r="H44" s="8" t="n"/>
      <c r="I44" s="8" t="n"/>
      <c r="J44" s="9">
        <f>IF(AND(H44="",I44=""),"",IF(I44&lt;&gt;"",I44,H44))</f>
        <v/>
      </c>
      <c r="K44" s="10">
        <f>IF(OR(H44="",J44=""),"",J44-H44)</f>
        <v/>
      </c>
      <c r="L44" s="10">
        <f>IF(OR(C44="",E44="Terminé"),"",IF(AND(H44&lt;&gt;"",H44&lt;TODAY()),"En retard",IF(AND(K44&lt;&gt;"",K44&gt;0),"Date qui glisse","")))</f>
        <v/>
      </c>
      <c r="N44" s="9">
        <f>IF(J44="","",J44-WEEKDAY(J44,2)+1)</f>
        <v/>
      </c>
    </row>
    <row r="45">
      <c r="G45" s="8" t="n"/>
      <c r="H45" s="8" t="n"/>
      <c r="I45" s="8" t="n"/>
      <c r="J45" s="9">
        <f>IF(AND(H45="",I45=""),"",IF(I45&lt;&gt;"",I45,H45))</f>
        <v/>
      </c>
      <c r="K45" s="10">
        <f>IF(OR(H45="",J45=""),"",J45-H45)</f>
        <v/>
      </c>
      <c r="L45" s="10">
        <f>IF(OR(C45="",E45="Terminé"),"",IF(AND(H45&lt;&gt;"",H45&lt;TODAY()),"En retard",IF(AND(K45&lt;&gt;"",K45&gt;0),"Date qui glisse","")))</f>
        <v/>
      </c>
      <c r="N45" s="9">
        <f>IF(J45="","",J45-WEEKDAY(J45,2)+1)</f>
        <v/>
      </c>
    </row>
    <row r="46">
      <c r="G46" s="8" t="n"/>
      <c r="H46" s="8" t="n"/>
      <c r="I46" s="8" t="n"/>
      <c r="J46" s="9">
        <f>IF(AND(H46="",I46=""),"",IF(I46&lt;&gt;"",I46,H46))</f>
        <v/>
      </c>
      <c r="K46" s="10">
        <f>IF(OR(H46="",J46=""),"",J46-H46)</f>
        <v/>
      </c>
      <c r="L46" s="10">
        <f>IF(OR(C46="",E46="Terminé"),"",IF(AND(H46&lt;&gt;"",H46&lt;TODAY()),"En retard",IF(AND(K46&lt;&gt;"",K46&gt;0),"Date qui glisse","")))</f>
        <v/>
      </c>
      <c r="N46" s="9">
        <f>IF(J46="","",J46-WEEKDAY(J46,2)+1)</f>
        <v/>
      </c>
    </row>
    <row r="47">
      <c r="G47" s="8" t="n"/>
      <c r="H47" s="8" t="n"/>
      <c r="I47" s="8" t="n"/>
      <c r="J47" s="9">
        <f>IF(AND(H47="",I47=""),"",IF(I47&lt;&gt;"",I47,H47))</f>
        <v/>
      </c>
      <c r="K47" s="10">
        <f>IF(OR(H47="",J47=""),"",J47-H47)</f>
        <v/>
      </c>
      <c r="L47" s="10">
        <f>IF(OR(C47="",E47="Terminé"),"",IF(AND(H47&lt;&gt;"",H47&lt;TODAY()),"En retard",IF(AND(K47&lt;&gt;"",K47&gt;0),"Date qui glisse","")))</f>
        <v/>
      </c>
      <c r="N47" s="9">
        <f>IF(J47="","",J47-WEEKDAY(J47,2)+1)</f>
        <v/>
      </c>
    </row>
    <row r="48">
      <c r="G48" s="8" t="n"/>
      <c r="H48" s="8" t="n"/>
      <c r="I48" s="8" t="n"/>
      <c r="J48" s="9">
        <f>IF(AND(H48="",I48=""),"",IF(I48&lt;&gt;"",I48,H48))</f>
        <v/>
      </c>
      <c r="K48" s="10">
        <f>IF(OR(H48="",J48=""),"",J48-H48)</f>
        <v/>
      </c>
      <c r="L48" s="10">
        <f>IF(OR(C48="",E48="Terminé"),"",IF(AND(H48&lt;&gt;"",H48&lt;TODAY()),"En retard",IF(AND(K48&lt;&gt;"",K48&gt;0),"Date qui glisse","")))</f>
        <v/>
      </c>
      <c r="N48" s="9">
        <f>IF(J48="","",J48-WEEKDAY(J48,2)+1)</f>
        <v/>
      </c>
    </row>
    <row r="49">
      <c r="G49" s="8" t="n"/>
      <c r="H49" s="8" t="n"/>
      <c r="I49" s="8" t="n"/>
      <c r="J49" s="9">
        <f>IF(AND(H49="",I49=""),"",IF(I49&lt;&gt;"",I49,H49))</f>
        <v/>
      </c>
      <c r="K49" s="10">
        <f>IF(OR(H49="",J49=""),"",J49-H49)</f>
        <v/>
      </c>
      <c r="L49" s="10">
        <f>IF(OR(C49="",E49="Terminé"),"",IF(AND(H49&lt;&gt;"",H49&lt;TODAY()),"En retard",IF(AND(K49&lt;&gt;"",K49&gt;0),"Date qui glisse","")))</f>
        <v/>
      </c>
      <c r="N49" s="9">
        <f>IF(J49="","",J49-WEEKDAY(J49,2)+1)</f>
        <v/>
      </c>
    </row>
    <row r="50">
      <c r="G50" s="8" t="n"/>
      <c r="H50" s="8" t="n"/>
      <c r="I50" s="8" t="n"/>
      <c r="J50" s="9">
        <f>IF(AND(H50="",I50=""),"",IF(I50&lt;&gt;"",I50,H50))</f>
        <v/>
      </c>
      <c r="K50" s="10">
        <f>IF(OR(H50="",J50=""),"",J50-H50)</f>
        <v/>
      </c>
      <c r="L50" s="10">
        <f>IF(OR(C50="",E50="Terminé"),"",IF(AND(H50&lt;&gt;"",H50&lt;TODAY()),"En retard",IF(AND(K50&lt;&gt;"",K50&gt;0),"Date qui glisse","")))</f>
        <v/>
      </c>
      <c r="N50" s="9">
        <f>IF(J50="","",J50-WEEKDAY(J50,2)+1)</f>
        <v/>
      </c>
    </row>
    <row r="51">
      <c r="G51" s="8" t="n"/>
      <c r="H51" s="8" t="n"/>
      <c r="I51" s="8" t="n"/>
      <c r="J51" s="9">
        <f>IF(AND(H51="",I51=""),"",IF(I51&lt;&gt;"",I51,H51))</f>
        <v/>
      </c>
      <c r="K51" s="10">
        <f>IF(OR(H51="",J51=""),"",J51-H51)</f>
        <v/>
      </c>
      <c r="L51" s="10">
        <f>IF(OR(C51="",E51="Terminé"),"",IF(AND(H51&lt;&gt;"",H51&lt;TODAY()),"En retard",IF(AND(K51&lt;&gt;"",K51&gt;0),"Date qui glisse","")))</f>
        <v/>
      </c>
      <c r="N51" s="9">
        <f>IF(J51="","",J51-WEEKDAY(J51,2)+1)</f>
        <v/>
      </c>
    </row>
    <row r="52">
      <c r="G52" s="8" t="n"/>
      <c r="H52" s="8" t="n"/>
      <c r="I52" s="8" t="n"/>
      <c r="J52" s="9">
        <f>IF(AND(H52="",I52=""),"",IF(I52&lt;&gt;"",I52,H52))</f>
        <v/>
      </c>
      <c r="K52" s="10">
        <f>IF(OR(H52="",J52=""),"",J52-H52)</f>
        <v/>
      </c>
      <c r="L52" s="10">
        <f>IF(OR(C52="",E52="Terminé"),"",IF(AND(H52&lt;&gt;"",H52&lt;TODAY()),"En retard",IF(AND(K52&lt;&gt;"",K52&gt;0),"Date qui glisse","")))</f>
        <v/>
      </c>
      <c r="N52" s="9">
        <f>IF(J52="","",J52-WEEKDAY(J52,2)+1)</f>
        <v/>
      </c>
    </row>
    <row r="53">
      <c r="G53" s="8" t="n"/>
      <c r="H53" s="8" t="n"/>
      <c r="I53" s="8" t="n"/>
      <c r="J53" s="9">
        <f>IF(AND(H53="",I53=""),"",IF(I53&lt;&gt;"",I53,H53))</f>
        <v/>
      </c>
      <c r="K53" s="10">
        <f>IF(OR(H53="",J53=""),"",J53-H53)</f>
        <v/>
      </c>
      <c r="L53" s="10">
        <f>IF(OR(C53="",E53="Terminé"),"",IF(AND(H53&lt;&gt;"",H53&lt;TODAY()),"En retard",IF(AND(K53&lt;&gt;"",K53&gt;0),"Date qui glisse","")))</f>
        <v/>
      </c>
      <c r="N53" s="9">
        <f>IF(J53="","",J53-WEEKDAY(J53,2)+1)</f>
        <v/>
      </c>
    </row>
    <row r="54">
      <c r="G54" s="8" t="n"/>
      <c r="H54" s="8" t="n"/>
      <c r="I54" s="8" t="n"/>
      <c r="J54" s="9">
        <f>IF(AND(H54="",I54=""),"",IF(I54&lt;&gt;"",I54,H54))</f>
        <v/>
      </c>
      <c r="K54" s="10">
        <f>IF(OR(H54="",J54=""),"",J54-H54)</f>
        <v/>
      </c>
      <c r="L54" s="10">
        <f>IF(OR(C54="",E54="Terminé"),"",IF(AND(H54&lt;&gt;"",H54&lt;TODAY()),"En retard",IF(AND(K54&lt;&gt;"",K54&gt;0),"Date qui glisse","")))</f>
        <v/>
      </c>
      <c r="N54" s="9">
        <f>IF(J54="","",J54-WEEKDAY(J54,2)+1)</f>
        <v/>
      </c>
    </row>
    <row r="55">
      <c r="G55" s="8" t="n"/>
      <c r="H55" s="8" t="n"/>
      <c r="I55" s="8" t="n"/>
      <c r="J55" s="9">
        <f>IF(AND(H55="",I55=""),"",IF(I55&lt;&gt;"",I55,H55))</f>
        <v/>
      </c>
      <c r="K55" s="10">
        <f>IF(OR(H55="",J55=""),"",J55-H55)</f>
        <v/>
      </c>
      <c r="L55" s="10">
        <f>IF(OR(C55="",E55="Terminé"),"",IF(AND(H55&lt;&gt;"",H55&lt;TODAY()),"En retard",IF(AND(K55&lt;&gt;"",K55&gt;0),"Date qui glisse","")))</f>
        <v/>
      </c>
      <c r="N55" s="9">
        <f>IF(J55="","",J55-WEEKDAY(J55,2)+1)</f>
        <v/>
      </c>
    </row>
    <row r="56">
      <c r="G56" s="8" t="n"/>
      <c r="H56" s="8" t="n"/>
      <c r="I56" s="8" t="n"/>
      <c r="J56" s="9">
        <f>IF(AND(H56="",I56=""),"",IF(I56&lt;&gt;"",I56,H56))</f>
        <v/>
      </c>
      <c r="K56" s="10">
        <f>IF(OR(H56="",J56=""),"",J56-H56)</f>
        <v/>
      </c>
      <c r="L56" s="10">
        <f>IF(OR(C56="",E56="Terminé"),"",IF(AND(H56&lt;&gt;"",H56&lt;TODAY()),"En retard",IF(AND(K56&lt;&gt;"",K56&gt;0),"Date qui glisse","")))</f>
        <v/>
      </c>
      <c r="N56" s="9">
        <f>IF(J56="","",J56-WEEKDAY(J56,2)+1)</f>
        <v/>
      </c>
    </row>
    <row r="57">
      <c r="G57" s="8" t="n"/>
      <c r="H57" s="8" t="n"/>
      <c r="I57" s="8" t="n"/>
      <c r="J57" s="9">
        <f>IF(AND(H57="",I57=""),"",IF(I57&lt;&gt;"",I57,H57))</f>
        <v/>
      </c>
      <c r="K57" s="10">
        <f>IF(OR(H57="",J57=""),"",J57-H57)</f>
        <v/>
      </c>
      <c r="L57" s="10">
        <f>IF(OR(C57="",E57="Terminé"),"",IF(AND(H57&lt;&gt;"",H57&lt;TODAY()),"En retard",IF(AND(K57&lt;&gt;"",K57&gt;0),"Date qui glisse","")))</f>
        <v/>
      </c>
      <c r="N57" s="9">
        <f>IF(J57="","",J57-WEEKDAY(J57,2)+1)</f>
        <v/>
      </c>
    </row>
    <row r="58">
      <c r="G58" s="8" t="n"/>
      <c r="H58" s="8" t="n"/>
      <c r="I58" s="8" t="n"/>
      <c r="J58" s="9">
        <f>IF(AND(H58="",I58=""),"",IF(I58&lt;&gt;"",I58,H58))</f>
        <v/>
      </c>
      <c r="K58" s="10">
        <f>IF(OR(H58="",J58=""),"",J58-H58)</f>
        <v/>
      </c>
      <c r="L58" s="10">
        <f>IF(OR(C58="",E58="Terminé"),"",IF(AND(H58&lt;&gt;"",H58&lt;TODAY()),"En retard",IF(AND(K58&lt;&gt;"",K58&gt;0),"Date qui glisse","")))</f>
        <v/>
      </c>
      <c r="N58" s="9">
        <f>IF(J58="","",J58-WEEKDAY(J58,2)+1)</f>
        <v/>
      </c>
    </row>
    <row r="59">
      <c r="G59" s="8" t="n"/>
      <c r="H59" s="8" t="n"/>
      <c r="I59" s="8" t="n"/>
      <c r="J59" s="9">
        <f>IF(AND(H59="",I59=""),"",IF(I59&lt;&gt;"",I59,H59))</f>
        <v/>
      </c>
      <c r="K59" s="10">
        <f>IF(OR(H59="",J59=""),"",J59-H59)</f>
        <v/>
      </c>
      <c r="L59" s="10">
        <f>IF(OR(C59="",E59="Terminé"),"",IF(AND(H59&lt;&gt;"",H59&lt;TODAY()),"En retard",IF(AND(K59&lt;&gt;"",K59&gt;0),"Date qui glisse","")))</f>
        <v/>
      </c>
      <c r="N59" s="9">
        <f>IF(J59="","",J59-WEEKDAY(J59,2)+1)</f>
        <v/>
      </c>
    </row>
    <row r="60">
      <c r="G60" s="8" t="n"/>
      <c r="H60" s="8" t="n"/>
      <c r="I60" s="8" t="n"/>
      <c r="J60" s="9">
        <f>IF(AND(H60="",I60=""),"",IF(I60&lt;&gt;"",I60,H60))</f>
        <v/>
      </c>
      <c r="K60" s="10">
        <f>IF(OR(H60="",J60=""),"",J60-H60)</f>
        <v/>
      </c>
      <c r="L60" s="10">
        <f>IF(OR(C60="",E60="Terminé"),"",IF(AND(H60&lt;&gt;"",H60&lt;TODAY()),"En retard",IF(AND(K60&lt;&gt;"",K60&gt;0),"Date qui glisse","")))</f>
        <v/>
      </c>
      <c r="N60" s="9">
        <f>IF(J60="","",J60-WEEKDAY(J60,2)+1)</f>
        <v/>
      </c>
    </row>
    <row r="61">
      <c r="G61" s="8" t="n"/>
      <c r="H61" s="8" t="n"/>
      <c r="I61" s="8" t="n"/>
      <c r="J61" s="9">
        <f>IF(AND(H61="",I61=""),"",IF(I61&lt;&gt;"",I61,H61))</f>
        <v/>
      </c>
      <c r="K61" s="10">
        <f>IF(OR(H61="",J61=""),"",J61-H61)</f>
        <v/>
      </c>
      <c r="L61" s="10">
        <f>IF(OR(C61="",E61="Terminé"),"",IF(AND(H61&lt;&gt;"",H61&lt;TODAY()),"En retard",IF(AND(K61&lt;&gt;"",K61&gt;0),"Date qui glisse","")))</f>
        <v/>
      </c>
      <c r="N61" s="9">
        <f>IF(J61="","",J61-WEEKDAY(J61,2)+1)</f>
        <v/>
      </c>
    </row>
    <row r="62">
      <c r="G62" s="8" t="n"/>
      <c r="H62" s="8" t="n"/>
      <c r="I62" s="8" t="n"/>
      <c r="J62" s="9">
        <f>IF(AND(H62="",I62=""),"",IF(I62&lt;&gt;"",I62,H62))</f>
        <v/>
      </c>
      <c r="K62" s="10">
        <f>IF(OR(H62="",J62=""),"",J62-H62)</f>
        <v/>
      </c>
      <c r="L62" s="10">
        <f>IF(OR(C62="",E62="Terminé"),"",IF(AND(H62&lt;&gt;"",H62&lt;TODAY()),"En retard",IF(AND(K62&lt;&gt;"",K62&gt;0),"Date qui glisse","")))</f>
        <v/>
      </c>
      <c r="N62" s="9">
        <f>IF(J62="","",J62-WEEKDAY(J62,2)+1)</f>
        <v/>
      </c>
    </row>
    <row r="63">
      <c r="G63" s="8" t="n"/>
      <c r="H63" s="8" t="n"/>
      <c r="I63" s="8" t="n"/>
      <c r="J63" s="9">
        <f>IF(AND(H63="",I63=""),"",IF(I63&lt;&gt;"",I63,H63))</f>
        <v/>
      </c>
      <c r="K63" s="10">
        <f>IF(OR(H63="",J63=""),"",J63-H63)</f>
        <v/>
      </c>
      <c r="L63" s="10">
        <f>IF(OR(C63="",E63="Terminé"),"",IF(AND(H63&lt;&gt;"",H63&lt;TODAY()),"En retard",IF(AND(K63&lt;&gt;"",K63&gt;0),"Date qui glisse","")))</f>
        <v/>
      </c>
      <c r="N63" s="9">
        <f>IF(J63="","",J63-WEEKDAY(J63,2)+1)</f>
        <v/>
      </c>
    </row>
    <row r="64">
      <c r="G64" s="8" t="n"/>
      <c r="H64" s="8" t="n"/>
      <c r="I64" s="8" t="n"/>
      <c r="J64" s="9">
        <f>IF(AND(H64="",I64=""),"",IF(I64&lt;&gt;"",I64,H64))</f>
        <v/>
      </c>
      <c r="K64" s="10">
        <f>IF(OR(H64="",J64=""),"",J64-H64)</f>
        <v/>
      </c>
      <c r="L64" s="10">
        <f>IF(OR(C64="",E64="Terminé"),"",IF(AND(H64&lt;&gt;"",H64&lt;TODAY()),"En retard",IF(AND(K64&lt;&gt;"",K64&gt;0),"Date qui glisse","")))</f>
        <v/>
      </c>
      <c r="N64" s="9">
        <f>IF(J64="","",J64-WEEKDAY(J64,2)+1)</f>
        <v/>
      </c>
    </row>
    <row r="65">
      <c r="G65" s="8" t="n"/>
      <c r="H65" s="8" t="n"/>
      <c r="I65" s="8" t="n"/>
      <c r="J65" s="9">
        <f>IF(AND(H65="",I65=""),"",IF(I65&lt;&gt;"",I65,H65))</f>
        <v/>
      </c>
      <c r="K65" s="10">
        <f>IF(OR(H65="",J65=""),"",J65-H65)</f>
        <v/>
      </c>
      <c r="L65" s="10">
        <f>IF(OR(C65="",E65="Terminé"),"",IF(AND(H65&lt;&gt;"",H65&lt;TODAY()),"En retard",IF(AND(K65&lt;&gt;"",K65&gt;0),"Date qui glisse","")))</f>
        <v/>
      </c>
      <c r="N65" s="9">
        <f>IF(J65="","",J65-WEEKDAY(J65,2)+1)</f>
        <v/>
      </c>
    </row>
    <row r="66">
      <c r="G66" s="8" t="n"/>
      <c r="H66" s="8" t="n"/>
      <c r="I66" s="8" t="n"/>
      <c r="J66" s="9">
        <f>IF(AND(H66="",I66=""),"",IF(I66&lt;&gt;"",I66,H66))</f>
        <v/>
      </c>
      <c r="K66" s="10">
        <f>IF(OR(H66="",J66=""),"",J66-H66)</f>
        <v/>
      </c>
      <c r="L66" s="10">
        <f>IF(OR(C66="",E66="Terminé"),"",IF(AND(H66&lt;&gt;"",H66&lt;TODAY()),"En retard",IF(AND(K66&lt;&gt;"",K66&gt;0),"Date qui glisse","")))</f>
        <v/>
      </c>
      <c r="N66" s="9">
        <f>IF(J66="","",J66-WEEKDAY(J66,2)+1)</f>
        <v/>
      </c>
    </row>
    <row r="67">
      <c r="G67" s="8" t="n"/>
      <c r="H67" s="8" t="n"/>
      <c r="I67" s="8" t="n"/>
      <c r="J67" s="9">
        <f>IF(AND(H67="",I67=""),"",IF(I67&lt;&gt;"",I67,H67))</f>
        <v/>
      </c>
      <c r="K67" s="10">
        <f>IF(OR(H67="",J67=""),"",J67-H67)</f>
        <v/>
      </c>
      <c r="L67" s="10">
        <f>IF(OR(C67="",E67="Terminé"),"",IF(AND(H67&lt;&gt;"",H67&lt;TODAY()),"En retard",IF(AND(K67&lt;&gt;"",K67&gt;0),"Date qui glisse","")))</f>
        <v/>
      </c>
      <c r="N67" s="9">
        <f>IF(J67="","",J67-WEEKDAY(J67,2)+1)</f>
        <v/>
      </c>
    </row>
    <row r="68">
      <c r="G68" s="8" t="n"/>
      <c r="H68" s="8" t="n"/>
      <c r="I68" s="8" t="n"/>
      <c r="J68" s="9">
        <f>IF(AND(H68="",I68=""),"",IF(I68&lt;&gt;"",I68,H68))</f>
        <v/>
      </c>
      <c r="K68" s="10">
        <f>IF(OR(H68="",J68=""),"",J68-H68)</f>
        <v/>
      </c>
      <c r="L68" s="10">
        <f>IF(OR(C68="",E68="Terminé"),"",IF(AND(H68&lt;&gt;"",H68&lt;TODAY()),"En retard",IF(AND(K68&lt;&gt;"",K68&gt;0),"Date qui glisse","")))</f>
        <v/>
      </c>
      <c r="N68" s="9">
        <f>IF(J68="","",J68-WEEKDAY(J68,2)+1)</f>
        <v/>
      </c>
    </row>
    <row r="69">
      <c r="G69" s="8" t="n"/>
      <c r="H69" s="8" t="n"/>
      <c r="I69" s="8" t="n"/>
      <c r="J69" s="9">
        <f>IF(AND(H69="",I69=""),"",IF(I69&lt;&gt;"",I69,H69))</f>
        <v/>
      </c>
      <c r="K69" s="10">
        <f>IF(OR(H69="",J69=""),"",J69-H69)</f>
        <v/>
      </c>
      <c r="L69" s="10">
        <f>IF(OR(C69="",E69="Terminé"),"",IF(AND(H69&lt;&gt;"",H69&lt;TODAY()),"En retard",IF(AND(K69&lt;&gt;"",K69&gt;0),"Date qui glisse","")))</f>
        <v/>
      </c>
      <c r="N69" s="9">
        <f>IF(J69="","",J69-WEEKDAY(J69,2)+1)</f>
        <v/>
      </c>
    </row>
    <row r="70">
      <c r="G70" s="8" t="n"/>
      <c r="H70" s="8" t="n"/>
      <c r="I70" s="8" t="n"/>
      <c r="J70" s="9">
        <f>IF(AND(H70="",I70=""),"",IF(I70&lt;&gt;"",I70,H70))</f>
        <v/>
      </c>
      <c r="K70" s="10">
        <f>IF(OR(H70="",J70=""),"",J70-H70)</f>
        <v/>
      </c>
      <c r="L70" s="10">
        <f>IF(OR(C70="",E70="Terminé"),"",IF(AND(H70&lt;&gt;"",H70&lt;TODAY()),"En retard",IF(AND(K70&lt;&gt;"",K70&gt;0),"Date qui glisse","")))</f>
        <v/>
      </c>
      <c r="N70" s="9">
        <f>IF(J70="","",J70-WEEKDAY(J70,2)+1)</f>
        <v/>
      </c>
    </row>
    <row r="71">
      <c r="G71" s="8" t="n"/>
      <c r="H71" s="8" t="n"/>
      <c r="I71" s="8" t="n"/>
      <c r="J71" s="9">
        <f>IF(AND(H71="",I71=""),"",IF(I71&lt;&gt;"",I71,H71))</f>
        <v/>
      </c>
      <c r="K71" s="10">
        <f>IF(OR(H71="",J71=""),"",J71-H71)</f>
        <v/>
      </c>
      <c r="L71" s="10">
        <f>IF(OR(C71="",E71="Terminé"),"",IF(AND(H71&lt;&gt;"",H71&lt;TODAY()),"En retard",IF(AND(K71&lt;&gt;"",K71&gt;0),"Date qui glisse","")))</f>
        <v/>
      </c>
      <c r="N71" s="9">
        <f>IF(J71="","",J71-WEEKDAY(J71,2)+1)</f>
        <v/>
      </c>
    </row>
    <row r="72">
      <c r="G72" s="8" t="n"/>
      <c r="H72" s="8" t="n"/>
      <c r="I72" s="8" t="n"/>
      <c r="J72" s="9">
        <f>IF(AND(H72="",I72=""),"",IF(I72&lt;&gt;"",I72,H72))</f>
        <v/>
      </c>
      <c r="K72" s="10">
        <f>IF(OR(H72="",J72=""),"",J72-H72)</f>
        <v/>
      </c>
      <c r="L72" s="10">
        <f>IF(OR(C72="",E72="Terminé"),"",IF(AND(H72&lt;&gt;"",H72&lt;TODAY()),"En retard",IF(AND(K72&lt;&gt;"",K72&gt;0),"Date qui glisse","")))</f>
        <v/>
      </c>
      <c r="N72" s="9">
        <f>IF(J72="","",J72-WEEKDAY(J72,2)+1)</f>
        <v/>
      </c>
    </row>
    <row r="73">
      <c r="G73" s="8" t="n"/>
      <c r="H73" s="8" t="n"/>
      <c r="I73" s="8" t="n"/>
      <c r="J73" s="9">
        <f>IF(AND(H73="",I73=""),"",IF(I73&lt;&gt;"",I73,H73))</f>
        <v/>
      </c>
      <c r="K73" s="10">
        <f>IF(OR(H73="",J73=""),"",J73-H73)</f>
        <v/>
      </c>
      <c r="L73" s="10">
        <f>IF(OR(C73="",E73="Terminé"),"",IF(AND(H73&lt;&gt;"",H73&lt;TODAY()),"En retard",IF(AND(K73&lt;&gt;"",K73&gt;0),"Date qui glisse","")))</f>
        <v/>
      </c>
      <c r="N73" s="9">
        <f>IF(J73="","",J73-WEEKDAY(J73,2)+1)</f>
        <v/>
      </c>
    </row>
    <row r="74">
      <c r="G74" s="8" t="n"/>
      <c r="H74" s="8" t="n"/>
      <c r="I74" s="8" t="n"/>
      <c r="J74" s="9">
        <f>IF(AND(H74="",I74=""),"",IF(I74&lt;&gt;"",I74,H74))</f>
        <v/>
      </c>
      <c r="K74" s="10">
        <f>IF(OR(H74="",J74=""),"",J74-H74)</f>
        <v/>
      </c>
      <c r="L74" s="10">
        <f>IF(OR(C74="",E74="Terminé"),"",IF(AND(H74&lt;&gt;"",H74&lt;TODAY()),"En retard",IF(AND(K74&lt;&gt;"",K74&gt;0),"Date qui glisse","")))</f>
        <v/>
      </c>
      <c r="N74" s="9">
        <f>IF(J74="","",J74-WEEKDAY(J74,2)+1)</f>
        <v/>
      </c>
    </row>
    <row r="75">
      <c r="G75" s="8" t="n"/>
      <c r="H75" s="8" t="n"/>
      <c r="I75" s="8" t="n"/>
      <c r="J75" s="9">
        <f>IF(AND(H75="",I75=""),"",IF(I75&lt;&gt;"",I75,H75))</f>
        <v/>
      </c>
      <c r="K75" s="10">
        <f>IF(OR(H75="",J75=""),"",J75-H75)</f>
        <v/>
      </c>
      <c r="L75" s="10">
        <f>IF(OR(C75="",E75="Terminé"),"",IF(AND(H75&lt;&gt;"",H75&lt;TODAY()),"En retard",IF(AND(K75&lt;&gt;"",K75&gt;0),"Date qui glisse","")))</f>
        <v/>
      </c>
      <c r="N75" s="9">
        <f>IF(J75="","",J75-WEEKDAY(J75,2)+1)</f>
        <v/>
      </c>
    </row>
    <row r="76">
      <c r="G76" s="8" t="n"/>
      <c r="H76" s="8" t="n"/>
      <c r="I76" s="8" t="n"/>
      <c r="J76" s="9">
        <f>IF(AND(H76="",I76=""),"",IF(I76&lt;&gt;"",I76,H76))</f>
        <v/>
      </c>
      <c r="K76" s="10">
        <f>IF(OR(H76="",J76=""),"",J76-H76)</f>
        <v/>
      </c>
      <c r="L76" s="10">
        <f>IF(OR(C76="",E76="Terminé"),"",IF(AND(H76&lt;&gt;"",H76&lt;TODAY()),"En retard",IF(AND(K76&lt;&gt;"",K76&gt;0),"Date qui glisse","")))</f>
        <v/>
      </c>
      <c r="N76" s="9">
        <f>IF(J76="","",J76-WEEKDAY(J76,2)+1)</f>
        <v/>
      </c>
    </row>
    <row r="77">
      <c r="G77" s="8" t="n"/>
      <c r="H77" s="8" t="n"/>
      <c r="I77" s="8" t="n"/>
      <c r="J77" s="9">
        <f>IF(AND(H77="",I77=""),"",IF(I77&lt;&gt;"",I77,H77))</f>
        <v/>
      </c>
      <c r="K77" s="10">
        <f>IF(OR(H77="",J77=""),"",J77-H77)</f>
        <v/>
      </c>
      <c r="L77" s="10">
        <f>IF(OR(C77="",E77="Terminé"),"",IF(AND(H77&lt;&gt;"",H77&lt;TODAY()),"En retard",IF(AND(K77&lt;&gt;"",K77&gt;0),"Date qui glisse","")))</f>
        <v/>
      </c>
      <c r="N77" s="9">
        <f>IF(J77="","",J77-WEEKDAY(J77,2)+1)</f>
        <v/>
      </c>
    </row>
    <row r="78">
      <c r="G78" s="8" t="n"/>
      <c r="H78" s="8" t="n"/>
      <c r="I78" s="8" t="n"/>
      <c r="J78" s="9">
        <f>IF(AND(H78="",I78=""),"",IF(I78&lt;&gt;"",I78,H78))</f>
        <v/>
      </c>
      <c r="K78" s="10">
        <f>IF(OR(H78="",J78=""),"",J78-H78)</f>
        <v/>
      </c>
      <c r="L78" s="10">
        <f>IF(OR(C78="",E78="Terminé"),"",IF(AND(H78&lt;&gt;"",H78&lt;TODAY()),"En retard",IF(AND(K78&lt;&gt;"",K78&gt;0),"Date qui glisse","")))</f>
        <v/>
      </c>
      <c r="N78" s="9">
        <f>IF(J78="","",J78-WEEKDAY(J78,2)+1)</f>
        <v/>
      </c>
    </row>
    <row r="79">
      <c r="G79" s="8" t="n"/>
      <c r="H79" s="8" t="n"/>
      <c r="I79" s="8" t="n"/>
      <c r="J79" s="9">
        <f>IF(AND(H79="",I79=""),"",IF(I79&lt;&gt;"",I79,H79))</f>
        <v/>
      </c>
      <c r="K79" s="10">
        <f>IF(OR(H79="",J79=""),"",J79-H79)</f>
        <v/>
      </c>
      <c r="L79" s="10">
        <f>IF(OR(C79="",E79="Terminé"),"",IF(AND(H79&lt;&gt;"",H79&lt;TODAY()),"En retard",IF(AND(K79&lt;&gt;"",K79&gt;0),"Date qui glisse","")))</f>
        <v/>
      </c>
      <c r="N79" s="9">
        <f>IF(J79="","",J79-WEEKDAY(J79,2)+1)</f>
        <v/>
      </c>
    </row>
    <row r="80">
      <c r="G80" s="8" t="n"/>
      <c r="H80" s="8" t="n"/>
      <c r="I80" s="8" t="n"/>
      <c r="J80" s="9">
        <f>IF(AND(H80="",I80=""),"",IF(I80&lt;&gt;"",I80,H80))</f>
        <v/>
      </c>
      <c r="K80" s="10">
        <f>IF(OR(H80="",J80=""),"",J80-H80)</f>
        <v/>
      </c>
      <c r="L80" s="10">
        <f>IF(OR(C80="",E80="Terminé"),"",IF(AND(H80&lt;&gt;"",H80&lt;TODAY()),"En retard",IF(AND(K80&lt;&gt;"",K80&gt;0),"Date qui glisse","")))</f>
        <v/>
      </c>
      <c r="N80" s="9">
        <f>IF(J80="","",J80-WEEKDAY(J80,2)+1)</f>
        <v/>
      </c>
    </row>
    <row r="81">
      <c r="G81" s="8" t="n"/>
      <c r="H81" s="8" t="n"/>
      <c r="I81" s="8" t="n"/>
      <c r="J81" s="9">
        <f>IF(AND(H81="",I81=""),"",IF(I81&lt;&gt;"",I81,H81))</f>
        <v/>
      </c>
      <c r="K81" s="10">
        <f>IF(OR(H81="",J81=""),"",J81-H81)</f>
        <v/>
      </c>
      <c r="L81" s="10">
        <f>IF(OR(C81="",E81="Terminé"),"",IF(AND(H81&lt;&gt;"",H81&lt;TODAY()),"En retard",IF(AND(K81&lt;&gt;"",K81&gt;0),"Date qui glisse","")))</f>
        <v/>
      </c>
      <c r="N81" s="9">
        <f>IF(J81="","",J81-WEEKDAY(J81,2)+1)</f>
        <v/>
      </c>
    </row>
    <row r="82">
      <c r="G82" s="8" t="n"/>
      <c r="H82" s="8" t="n"/>
      <c r="I82" s="8" t="n"/>
      <c r="J82" s="9">
        <f>IF(AND(H82="",I82=""),"",IF(I82&lt;&gt;"",I82,H82))</f>
        <v/>
      </c>
      <c r="K82" s="10">
        <f>IF(OR(H82="",J82=""),"",J82-H82)</f>
        <v/>
      </c>
      <c r="L82" s="10">
        <f>IF(OR(C82="",E82="Terminé"),"",IF(AND(H82&lt;&gt;"",H82&lt;TODAY()),"En retard",IF(AND(K82&lt;&gt;"",K82&gt;0),"Date qui glisse","")))</f>
        <v/>
      </c>
      <c r="N82" s="9">
        <f>IF(J82="","",J82-WEEKDAY(J82,2)+1)</f>
        <v/>
      </c>
    </row>
    <row r="83">
      <c r="G83" s="8" t="n"/>
      <c r="H83" s="8" t="n"/>
      <c r="I83" s="8" t="n"/>
      <c r="J83" s="9">
        <f>IF(AND(H83="",I83=""),"",IF(I83&lt;&gt;"",I83,H83))</f>
        <v/>
      </c>
      <c r="K83" s="10">
        <f>IF(OR(H83="",J83=""),"",J83-H83)</f>
        <v/>
      </c>
      <c r="L83" s="10">
        <f>IF(OR(C83="",E83="Terminé"),"",IF(AND(H83&lt;&gt;"",H83&lt;TODAY()),"En retard",IF(AND(K83&lt;&gt;"",K83&gt;0),"Date qui glisse","")))</f>
        <v/>
      </c>
      <c r="N83" s="9">
        <f>IF(J83="","",J83-WEEKDAY(J83,2)+1)</f>
        <v/>
      </c>
    </row>
    <row r="84">
      <c r="G84" s="8" t="n"/>
      <c r="H84" s="8" t="n"/>
      <c r="I84" s="8" t="n"/>
      <c r="J84" s="9">
        <f>IF(AND(H84="",I84=""),"",IF(I84&lt;&gt;"",I84,H84))</f>
        <v/>
      </c>
      <c r="K84" s="10">
        <f>IF(OR(H84="",J84=""),"",J84-H84)</f>
        <v/>
      </c>
      <c r="L84" s="10">
        <f>IF(OR(C84="",E84="Terminé"),"",IF(AND(H84&lt;&gt;"",H84&lt;TODAY()),"En retard",IF(AND(K84&lt;&gt;"",K84&gt;0),"Date qui glisse","")))</f>
        <v/>
      </c>
      <c r="N84" s="9">
        <f>IF(J84="","",J84-WEEKDAY(J84,2)+1)</f>
        <v/>
      </c>
    </row>
    <row r="85">
      <c r="G85" s="8" t="n"/>
      <c r="H85" s="8" t="n"/>
      <c r="I85" s="8" t="n"/>
      <c r="J85" s="9">
        <f>IF(AND(H85="",I85=""),"",IF(I85&lt;&gt;"",I85,H85))</f>
        <v/>
      </c>
      <c r="K85" s="10">
        <f>IF(OR(H85="",J85=""),"",J85-H85)</f>
        <v/>
      </c>
      <c r="L85" s="10">
        <f>IF(OR(C85="",E85="Terminé"),"",IF(AND(H85&lt;&gt;"",H85&lt;TODAY()),"En retard",IF(AND(K85&lt;&gt;"",K85&gt;0),"Date qui glisse","")))</f>
        <v/>
      </c>
      <c r="N85" s="9">
        <f>IF(J85="","",J85-WEEKDAY(J85,2)+1)</f>
        <v/>
      </c>
    </row>
    <row r="86">
      <c r="G86" s="8" t="n"/>
      <c r="H86" s="8" t="n"/>
      <c r="I86" s="8" t="n"/>
      <c r="J86" s="9">
        <f>IF(AND(H86="",I86=""),"",IF(I86&lt;&gt;"",I86,H86))</f>
        <v/>
      </c>
      <c r="K86" s="10">
        <f>IF(OR(H86="",J86=""),"",J86-H86)</f>
        <v/>
      </c>
      <c r="L86" s="10">
        <f>IF(OR(C86="",E86="Terminé"),"",IF(AND(H86&lt;&gt;"",H86&lt;TODAY()),"En retard",IF(AND(K86&lt;&gt;"",K86&gt;0),"Date qui glisse","")))</f>
        <v/>
      </c>
      <c r="N86" s="9">
        <f>IF(J86="","",J86-WEEKDAY(J86,2)+1)</f>
        <v/>
      </c>
    </row>
    <row r="87">
      <c r="G87" s="8" t="n"/>
      <c r="H87" s="8" t="n"/>
      <c r="I87" s="8" t="n"/>
      <c r="J87" s="9">
        <f>IF(AND(H87="",I87=""),"",IF(I87&lt;&gt;"",I87,H87))</f>
        <v/>
      </c>
      <c r="K87" s="10">
        <f>IF(OR(H87="",J87=""),"",J87-H87)</f>
        <v/>
      </c>
      <c r="L87" s="10">
        <f>IF(OR(C87="",E87="Terminé"),"",IF(AND(H87&lt;&gt;"",H87&lt;TODAY()),"En retard",IF(AND(K87&lt;&gt;"",K87&gt;0),"Date qui glisse","")))</f>
        <v/>
      </c>
      <c r="N87" s="9">
        <f>IF(J87="","",J87-WEEKDAY(J87,2)+1)</f>
        <v/>
      </c>
    </row>
    <row r="88">
      <c r="G88" s="8" t="n"/>
      <c r="H88" s="8" t="n"/>
      <c r="I88" s="8" t="n"/>
      <c r="J88" s="9">
        <f>IF(AND(H88="",I88=""),"",IF(I88&lt;&gt;"",I88,H88))</f>
        <v/>
      </c>
      <c r="K88" s="10">
        <f>IF(OR(H88="",J88=""),"",J88-H88)</f>
        <v/>
      </c>
      <c r="L88" s="10">
        <f>IF(OR(C88="",E88="Terminé"),"",IF(AND(H88&lt;&gt;"",H88&lt;TODAY()),"En retard",IF(AND(K88&lt;&gt;"",K88&gt;0),"Date qui glisse","")))</f>
        <v/>
      </c>
      <c r="N88" s="9">
        <f>IF(J88="","",J88-WEEKDAY(J88,2)+1)</f>
        <v/>
      </c>
    </row>
    <row r="89">
      <c r="G89" s="8" t="n"/>
      <c r="H89" s="8" t="n"/>
      <c r="I89" s="8" t="n"/>
      <c r="J89" s="9">
        <f>IF(AND(H89="",I89=""),"",IF(I89&lt;&gt;"",I89,H89))</f>
        <v/>
      </c>
      <c r="K89" s="10">
        <f>IF(OR(H89="",J89=""),"",J89-H89)</f>
        <v/>
      </c>
      <c r="L89" s="10">
        <f>IF(OR(C89="",E89="Terminé"),"",IF(AND(H89&lt;&gt;"",H89&lt;TODAY()),"En retard",IF(AND(K89&lt;&gt;"",K89&gt;0),"Date qui glisse","")))</f>
        <v/>
      </c>
      <c r="N89" s="9">
        <f>IF(J89="","",J89-WEEKDAY(J89,2)+1)</f>
        <v/>
      </c>
    </row>
    <row r="90">
      <c r="G90" s="8" t="n"/>
      <c r="H90" s="8" t="n"/>
      <c r="I90" s="8" t="n"/>
      <c r="J90" s="9">
        <f>IF(AND(H90="",I90=""),"",IF(I90&lt;&gt;"",I90,H90))</f>
        <v/>
      </c>
      <c r="K90" s="10">
        <f>IF(OR(H90="",J90=""),"",J90-H90)</f>
        <v/>
      </c>
      <c r="L90" s="10">
        <f>IF(OR(C90="",E90="Terminé"),"",IF(AND(H90&lt;&gt;"",H90&lt;TODAY()),"En retard",IF(AND(K90&lt;&gt;"",K90&gt;0),"Date qui glisse","")))</f>
        <v/>
      </c>
      <c r="N90" s="9">
        <f>IF(J90="","",J90-WEEKDAY(J90,2)+1)</f>
        <v/>
      </c>
    </row>
    <row r="91">
      <c r="G91" s="8" t="n"/>
      <c r="H91" s="8" t="n"/>
      <c r="I91" s="8" t="n"/>
      <c r="J91" s="9">
        <f>IF(AND(H91="",I91=""),"",IF(I91&lt;&gt;"",I91,H91))</f>
        <v/>
      </c>
      <c r="K91" s="10">
        <f>IF(OR(H91="",J91=""),"",J91-H91)</f>
        <v/>
      </c>
      <c r="L91" s="10">
        <f>IF(OR(C91="",E91="Terminé"),"",IF(AND(H91&lt;&gt;"",H91&lt;TODAY()),"En retard",IF(AND(K91&lt;&gt;"",K91&gt;0),"Date qui glisse","")))</f>
        <v/>
      </c>
      <c r="N91" s="9">
        <f>IF(J91="","",J91-WEEKDAY(J91,2)+1)</f>
        <v/>
      </c>
    </row>
    <row r="92">
      <c r="G92" s="8" t="n"/>
      <c r="H92" s="8" t="n"/>
      <c r="I92" s="8" t="n"/>
      <c r="J92" s="9">
        <f>IF(AND(H92="",I92=""),"",IF(I92&lt;&gt;"",I92,H92))</f>
        <v/>
      </c>
      <c r="K92" s="10">
        <f>IF(OR(H92="",J92=""),"",J92-H92)</f>
        <v/>
      </c>
      <c r="L92" s="10">
        <f>IF(OR(C92="",E92="Terminé"),"",IF(AND(H92&lt;&gt;"",H92&lt;TODAY()),"En retard",IF(AND(K92&lt;&gt;"",K92&gt;0),"Date qui glisse","")))</f>
        <v/>
      </c>
      <c r="N92" s="9">
        <f>IF(J92="","",J92-WEEKDAY(J92,2)+1)</f>
        <v/>
      </c>
    </row>
    <row r="93">
      <c r="G93" s="8" t="n"/>
      <c r="H93" s="8" t="n"/>
      <c r="I93" s="8" t="n"/>
      <c r="J93" s="9">
        <f>IF(AND(H93="",I93=""),"",IF(I93&lt;&gt;"",I93,H93))</f>
        <v/>
      </c>
      <c r="K93" s="10">
        <f>IF(OR(H93="",J93=""),"",J93-H93)</f>
        <v/>
      </c>
      <c r="L93" s="10">
        <f>IF(OR(C93="",E93="Terminé"),"",IF(AND(H93&lt;&gt;"",H93&lt;TODAY()),"En retard",IF(AND(K93&lt;&gt;"",K93&gt;0),"Date qui glisse","")))</f>
        <v/>
      </c>
      <c r="N93" s="9">
        <f>IF(J93="","",J93-WEEKDAY(J93,2)+1)</f>
        <v/>
      </c>
    </row>
    <row r="94">
      <c r="G94" s="8" t="n"/>
      <c r="H94" s="8" t="n"/>
      <c r="I94" s="8" t="n"/>
      <c r="J94" s="9">
        <f>IF(AND(H94="",I94=""),"",IF(I94&lt;&gt;"",I94,H94))</f>
        <v/>
      </c>
      <c r="K94" s="10">
        <f>IF(OR(H94="",J94=""),"",J94-H94)</f>
        <v/>
      </c>
      <c r="L94" s="10">
        <f>IF(OR(C94="",E94="Terminé"),"",IF(AND(H94&lt;&gt;"",H94&lt;TODAY()),"En retard",IF(AND(K94&lt;&gt;"",K94&gt;0),"Date qui glisse","")))</f>
        <v/>
      </c>
      <c r="N94" s="9">
        <f>IF(J94="","",J94-WEEKDAY(J94,2)+1)</f>
        <v/>
      </c>
    </row>
    <row r="95">
      <c r="G95" s="8" t="n"/>
      <c r="H95" s="8" t="n"/>
      <c r="I95" s="8" t="n"/>
      <c r="J95" s="9">
        <f>IF(AND(H95="",I95=""),"",IF(I95&lt;&gt;"",I95,H95))</f>
        <v/>
      </c>
      <c r="K95" s="10">
        <f>IF(OR(H95="",J95=""),"",J95-H95)</f>
        <v/>
      </c>
      <c r="L95" s="10">
        <f>IF(OR(C95="",E95="Terminé"),"",IF(AND(H95&lt;&gt;"",H95&lt;TODAY()),"En retard",IF(AND(K95&lt;&gt;"",K95&gt;0),"Date qui glisse","")))</f>
        <v/>
      </c>
      <c r="N95" s="9">
        <f>IF(J95="","",J95-WEEKDAY(J95,2)+1)</f>
        <v/>
      </c>
    </row>
    <row r="96">
      <c r="G96" s="8" t="n"/>
      <c r="H96" s="8" t="n"/>
      <c r="I96" s="8" t="n"/>
      <c r="J96" s="9">
        <f>IF(AND(H96="",I96=""),"",IF(I96&lt;&gt;"",I96,H96))</f>
        <v/>
      </c>
      <c r="K96" s="10">
        <f>IF(OR(H96="",J96=""),"",J96-H96)</f>
        <v/>
      </c>
      <c r="L96" s="10">
        <f>IF(OR(C96="",E96="Terminé"),"",IF(AND(H96&lt;&gt;"",H96&lt;TODAY()),"En retard",IF(AND(K96&lt;&gt;"",K96&gt;0),"Date qui glisse","")))</f>
        <v/>
      </c>
      <c r="N96" s="9">
        <f>IF(J96="","",J96-WEEKDAY(J96,2)+1)</f>
        <v/>
      </c>
    </row>
    <row r="97">
      <c r="G97" s="8" t="n"/>
      <c r="H97" s="8" t="n"/>
      <c r="I97" s="8" t="n"/>
      <c r="J97" s="9">
        <f>IF(AND(H97="",I97=""),"",IF(I97&lt;&gt;"",I97,H97))</f>
        <v/>
      </c>
      <c r="K97" s="10">
        <f>IF(OR(H97="",J97=""),"",J97-H97)</f>
        <v/>
      </c>
      <c r="L97" s="10">
        <f>IF(OR(C97="",E97="Terminé"),"",IF(AND(H97&lt;&gt;"",H97&lt;TODAY()),"En retard",IF(AND(K97&lt;&gt;"",K97&gt;0),"Date qui glisse","")))</f>
        <v/>
      </c>
      <c r="N97" s="9">
        <f>IF(J97="","",J97-WEEKDAY(J97,2)+1)</f>
        <v/>
      </c>
    </row>
    <row r="98">
      <c r="G98" s="8" t="n"/>
      <c r="H98" s="8" t="n"/>
      <c r="I98" s="8" t="n"/>
      <c r="J98" s="9">
        <f>IF(AND(H98="",I98=""),"",IF(I98&lt;&gt;"",I98,H98))</f>
        <v/>
      </c>
      <c r="K98" s="10">
        <f>IF(OR(H98="",J98=""),"",J98-H98)</f>
        <v/>
      </c>
      <c r="L98" s="10">
        <f>IF(OR(C98="",E98="Terminé"),"",IF(AND(H98&lt;&gt;"",H98&lt;TODAY()),"En retard",IF(AND(K98&lt;&gt;"",K98&gt;0),"Date qui glisse","")))</f>
        <v/>
      </c>
      <c r="N98" s="9">
        <f>IF(J98="","",J98-WEEKDAY(J98,2)+1)</f>
        <v/>
      </c>
    </row>
    <row r="99">
      <c r="G99" s="8" t="n"/>
      <c r="H99" s="8" t="n"/>
      <c r="I99" s="8" t="n"/>
      <c r="J99" s="9">
        <f>IF(AND(H99="",I99=""),"",IF(I99&lt;&gt;"",I99,H99))</f>
        <v/>
      </c>
      <c r="K99" s="10">
        <f>IF(OR(H99="",J99=""),"",J99-H99)</f>
        <v/>
      </c>
      <c r="L99" s="10">
        <f>IF(OR(C99="",E99="Terminé"),"",IF(AND(H99&lt;&gt;"",H99&lt;TODAY()),"En retard",IF(AND(K99&lt;&gt;"",K99&gt;0),"Date qui glisse","")))</f>
        <v/>
      </c>
      <c r="N99" s="9">
        <f>IF(J99="","",J99-WEEKDAY(J99,2)+1)</f>
        <v/>
      </c>
    </row>
    <row r="100">
      <c r="G100" s="8" t="n"/>
      <c r="H100" s="8" t="n"/>
      <c r="I100" s="8" t="n"/>
      <c r="J100" s="9">
        <f>IF(AND(H100="",I100=""),"",IF(I100&lt;&gt;"",I100,H100))</f>
        <v/>
      </c>
      <c r="K100" s="10">
        <f>IF(OR(H100="",J100=""),"",J100-H100)</f>
        <v/>
      </c>
      <c r="L100" s="10">
        <f>IF(OR(C100="",E100="Terminé"),"",IF(AND(H100&lt;&gt;"",H100&lt;TODAY()),"En retard",IF(AND(K100&lt;&gt;"",K100&gt;0),"Date qui glisse","")))</f>
        <v/>
      </c>
      <c r="N100" s="9">
        <f>IF(J100="","",J100-WEEKDAY(J100,2)+1)</f>
        <v/>
      </c>
    </row>
    <row r="101">
      <c r="G101" s="8" t="n"/>
      <c r="H101" s="8" t="n"/>
      <c r="I101" s="8" t="n"/>
      <c r="J101" s="9">
        <f>IF(AND(H101="",I101=""),"",IF(I101&lt;&gt;"",I101,H101))</f>
        <v/>
      </c>
      <c r="K101" s="10">
        <f>IF(OR(H101="",J101=""),"",J101-H101)</f>
        <v/>
      </c>
      <c r="L101" s="10">
        <f>IF(OR(C101="",E101="Terminé"),"",IF(AND(H101&lt;&gt;"",H101&lt;TODAY()),"En retard",IF(AND(K101&lt;&gt;"",K101&gt;0),"Date qui glisse","")))</f>
        <v/>
      </c>
      <c r="N101" s="9">
        <f>IF(J101="","",J101-WEEKDAY(J101,2)+1)</f>
        <v/>
      </c>
    </row>
    <row r="102">
      <c r="G102" s="8" t="n"/>
      <c r="H102" s="8" t="n"/>
      <c r="I102" s="8" t="n"/>
      <c r="J102" s="9">
        <f>IF(AND(H102="",I102=""),"",IF(I102&lt;&gt;"",I102,H102))</f>
        <v/>
      </c>
      <c r="K102" s="10">
        <f>IF(OR(H102="",J102=""),"",J102-H102)</f>
        <v/>
      </c>
      <c r="L102" s="10">
        <f>IF(OR(C102="",E102="Terminé"),"",IF(AND(H102&lt;&gt;"",H102&lt;TODAY()),"En retard",IF(AND(K102&lt;&gt;"",K102&gt;0),"Date qui glisse","")))</f>
        <v/>
      </c>
      <c r="N102" s="9">
        <f>IF(J102="","",J102-WEEKDAY(J102,2)+1)</f>
        <v/>
      </c>
    </row>
    <row r="103">
      <c r="G103" s="8" t="n"/>
      <c r="H103" s="8" t="n"/>
      <c r="I103" s="8" t="n"/>
      <c r="J103" s="9">
        <f>IF(AND(H103="",I103=""),"",IF(I103&lt;&gt;"",I103,H103))</f>
        <v/>
      </c>
      <c r="K103" s="10">
        <f>IF(OR(H103="",J103=""),"",J103-H103)</f>
        <v/>
      </c>
      <c r="L103" s="10">
        <f>IF(OR(C103="",E103="Terminé"),"",IF(AND(H103&lt;&gt;"",H103&lt;TODAY()),"En retard",IF(AND(K103&lt;&gt;"",K103&gt;0),"Date qui glisse","")))</f>
        <v/>
      </c>
      <c r="N103" s="9">
        <f>IF(J103="","",J103-WEEKDAY(J103,2)+1)</f>
        <v/>
      </c>
    </row>
    <row r="104">
      <c r="G104" s="8" t="n"/>
      <c r="H104" s="8" t="n"/>
      <c r="I104" s="8" t="n"/>
      <c r="J104" s="9">
        <f>IF(AND(H104="",I104=""),"",IF(I104&lt;&gt;"",I104,H104))</f>
        <v/>
      </c>
      <c r="K104" s="10">
        <f>IF(OR(H104="",J104=""),"",J104-H104)</f>
        <v/>
      </c>
      <c r="L104" s="10">
        <f>IF(OR(C104="",E104="Terminé"),"",IF(AND(H104&lt;&gt;"",H104&lt;TODAY()),"En retard",IF(AND(K104&lt;&gt;"",K104&gt;0),"Date qui glisse","")))</f>
        <v/>
      </c>
      <c r="N104" s="9">
        <f>IF(J104="","",J104-WEEKDAY(J104,2)+1)</f>
        <v/>
      </c>
    </row>
    <row r="105">
      <c r="G105" s="8" t="n"/>
      <c r="H105" s="8" t="n"/>
      <c r="I105" s="8" t="n"/>
      <c r="J105" s="9">
        <f>IF(AND(H105="",I105=""),"",IF(I105&lt;&gt;"",I105,H105))</f>
        <v/>
      </c>
      <c r="K105" s="10">
        <f>IF(OR(H105="",J105=""),"",J105-H105)</f>
        <v/>
      </c>
      <c r="L105" s="10">
        <f>IF(OR(C105="",E105="Terminé"),"",IF(AND(H105&lt;&gt;"",H105&lt;TODAY()),"En retard",IF(AND(K105&lt;&gt;"",K105&gt;0),"Date qui glisse","")))</f>
        <v/>
      </c>
      <c r="N105" s="9">
        <f>IF(J105="","",J105-WEEKDAY(J105,2)+1)</f>
        <v/>
      </c>
    </row>
    <row r="106">
      <c r="G106" s="8" t="n"/>
      <c r="H106" s="8" t="n"/>
      <c r="I106" s="8" t="n"/>
      <c r="J106" s="9">
        <f>IF(AND(H106="",I106=""),"",IF(I106&lt;&gt;"",I106,H106))</f>
        <v/>
      </c>
      <c r="K106" s="10">
        <f>IF(OR(H106="",J106=""),"",J106-H106)</f>
        <v/>
      </c>
      <c r="L106" s="10">
        <f>IF(OR(C106="",E106="Terminé"),"",IF(AND(H106&lt;&gt;"",H106&lt;TODAY()),"En retard",IF(AND(K106&lt;&gt;"",K106&gt;0),"Date qui glisse","")))</f>
        <v/>
      </c>
      <c r="N106" s="9">
        <f>IF(J106="","",J106-WEEKDAY(J106,2)+1)</f>
        <v/>
      </c>
    </row>
    <row r="107">
      <c r="G107" s="8" t="n"/>
      <c r="H107" s="8" t="n"/>
      <c r="I107" s="8" t="n"/>
      <c r="J107" s="9">
        <f>IF(AND(H107="",I107=""),"",IF(I107&lt;&gt;"",I107,H107))</f>
        <v/>
      </c>
      <c r="K107" s="10">
        <f>IF(OR(H107="",J107=""),"",J107-H107)</f>
        <v/>
      </c>
      <c r="L107" s="10">
        <f>IF(OR(C107="",E107="Terminé"),"",IF(AND(H107&lt;&gt;"",H107&lt;TODAY()),"En retard",IF(AND(K107&lt;&gt;"",K107&gt;0),"Date qui glisse","")))</f>
        <v/>
      </c>
      <c r="N107" s="9">
        <f>IF(J107="","",J107-WEEKDAY(J107,2)+1)</f>
        <v/>
      </c>
    </row>
    <row r="108">
      <c r="G108" s="8" t="n"/>
      <c r="H108" s="8" t="n"/>
      <c r="I108" s="8" t="n"/>
      <c r="J108" s="9">
        <f>IF(AND(H108="",I108=""),"",IF(I108&lt;&gt;"",I108,H108))</f>
        <v/>
      </c>
      <c r="K108" s="10">
        <f>IF(OR(H108="",J108=""),"",J108-H108)</f>
        <v/>
      </c>
      <c r="L108" s="10">
        <f>IF(OR(C108="",E108="Terminé"),"",IF(AND(H108&lt;&gt;"",H108&lt;TODAY()),"En retard",IF(AND(K108&lt;&gt;"",K108&gt;0),"Date qui glisse","")))</f>
        <v/>
      </c>
      <c r="N108" s="9">
        <f>IF(J108="","",J108-WEEKDAY(J108,2)+1)</f>
        <v/>
      </c>
    </row>
    <row r="109">
      <c r="G109" s="8" t="n"/>
      <c r="H109" s="8" t="n"/>
      <c r="I109" s="8" t="n"/>
      <c r="J109" s="9">
        <f>IF(AND(H109="",I109=""),"",IF(I109&lt;&gt;"",I109,H109))</f>
        <v/>
      </c>
      <c r="K109" s="10">
        <f>IF(OR(H109="",J109=""),"",J109-H109)</f>
        <v/>
      </c>
      <c r="L109" s="10">
        <f>IF(OR(C109="",E109="Terminé"),"",IF(AND(H109&lt;&gt;"",H109&lt;TODAY()),"En retard",IF(AND(K109&lt;&gt;"",K109&gt;0),"Date qui glisse","")))</f>
        <v/>
      </c>
      <c r="N109" s="9">
        <f>IF(J109="","",J109-WEEKDAY(J109,2)+1)</f>
        <v/>
      </c>
    </row>
    <row r="110">
      <c r="G110" s="8" t="n"/>
      <c r="H110" s="8" t="n"/>
      <c r="I110" s="8" t="n"/>
      <c r="J110" s="9">
        <f>IF(AND(H110="",I110=""),"",IF(I110&lt;&gt;"",I110,H110))</f>
        <v/>
      </c>
      <c r="K110" s="10">
        <f>IF(OR(H110="",J110=""),"",J110-H110)</f>
        <v/>
      </c>
      <c r="L110" s="10">
        <f>IF(OR(C110="",E110="Terminé"),"",IF(AND(H110&lt;&gt;"",H110&lt;TODAY()),"En retard",IF(AND(K110&lt;&gt;"",K110&gt;0),"Date qui glisse","")))</f>
        <v/>
      </c>
      <c r="N110" s="9">
        <f>IF(J110="","",J110-WEEKDAY(J110,2)+1)</f>
        <v/>
      </c>
    </row>
    <row r="111">
      <c r="G111" s="8" t="n"/>
      <c r="H111" s="8" t="n"/>
      <c r="I111" s="8" t="n"/>
      <c r="J111" s="9">
        <f>IF(AND(H111="",I111=""),"",IF(I111&lt;&gt;"",I111,H111))</f>
        <v/>
      </c>
      <c r="K111" s="10">
        <f>IF(OR(H111="",J111=""),"",J111-H111)</f>
        <v/>
      </c>
      <c r="L111" s="10">
        <f>IF(OR(C111="",E111="Terminé"),"",IF(AND(H111&lt;&gt;"",H111&lt;TODAY()),"En retard",IF(AND(K111&lt;&gt;"",K111&gt;0),"Date qui glisse","")))</f>
        <v/>
      </c>
      <c r="N111" s="9">
        <f>IF(J111="","",J111-WEEKDAY(J111,2)+1)</f>
        <v/>
      </c>
    </row>
    <row r="112">
      <c r="G112" s="8" t="n"/>
      <c r="H112" s="8" t="n"/>
      <c r="I112" s="8" t="n"/>
      <c r="J112" s="9">
        <f>IF(AND(H112="",I112=""),"",IF(I112&lt;&gt;"",I112,H112))</f>
        <v/>
      </c>
      <c r="K112" s="10">
        <f>IF(OR(H112="",J112=""),"",J112-H112)</f>
        <v/>
      </c>
      <c r="L112" s="10">
        <f>IF(OR(C112="",E112="Terminé"),"",IF(AND(H112&lt;&gt;"",H112&lt;TODAY()),"En retard",IF(AND(K112&lt;&gt;"",K112&gt;0),"Date qui glisse","")))</f>
        <v/>
      </c>
      <c r="N112" s="9">
        <f>IF(J112="","",J112-WEEKDAY(J112,2)+1)</f>
        <v/>
      </c>
    </row>
    <row r="113">
      <c r="G113" s="8" t="n"/>
      <c r="H113" s="8" t="n"/>
      <c r="I113" s="8" t="n"/>
      <c r="J113" s="9">
        <f>IF(AND(H113="",I113=""),"",IF(I113&lt;&gt;"",I113,H113))</f>
        <v/>
      </c>
      <c r="K113" s="10">
        <f>IF(OR(H113="",J113=""),"",J113-H113)</f>
        <v/>
      </c>
      <c r="L113" s="10">
        <f>IF(OR(C113="",E113="Terminé"),"",IF(AND(H113&lt;&gt;"",H113&lt;TODAY()),"En retard",IF(AND(K113&lt;&gt;"",K113&gt;0),"Date qui glisse","")))</f>
        <v/>
      </c>
      <c r="N113" s="9">
        <f>IF(J113="","",J113-WEEKDAY(J113,2)+1)</f>
        <v/>
      </c>
    </row>
    <row r="114">
      <c r="G114" s="8" t="n"/>
      <c r="H114" s="8" t="n"/>
      <c r="I114" s="8" t="n"/>
      <c r="J114" s="9">
        <f>IF(AND(H114="",I114=""),"",IF(I114&lt;&gt;"",I114,H114))</f>
        <v/>
      </c>
      <c r="K114" s="10">
        <f>IF(OR(H114="",J114=""),"",J114-H114)</f>
        <v/>
      </c>
      <c r="L114" s="10">
        <f>IF(OR(C114="",E114="Terminé"),"",IF(AND(H114&lt;&gt;"",H114&lt;TODAY()),"En retard",IF(AND(K114&lt;&gt;"",K114&gt;0),"Date qui glisse","")))</f>
        <v/>
      </c>
      <c r="N114" s="9">
        <f>IF(J114="","",J114-WEEKDAY(J114,2)+1)</f>
        <v/>
      </c>
    </row>
    <row r="115">
      <c r="G115" s="8" t="n"/>
      <c r="H115" s="8" t="n"/>
      <c r="I115" s="8" t="n"/>
      <c r="J115" s="9">
        <f>IF(AND(H115="",I115=""),"",IF(I115&lt;&gt;"",I115,H115))</f>
        <v/>
      </c>
      <c r="K115" s="10">
        <f>IF(OR(H115="",J115=""),"",J115-H115)</f>
        <v/>
      </c>
      <c r="L115" s="10">
        <f>IF(OR(C115="",E115="Terminé"),"",IF(AND(H115&lt;&gt;"",H115&lt;TODAY()),"En retard",IF(AND(K115&lt;&gt;"",K115&gt;0),"Date qui glisse","")))</f>
        <v/>
      </c>
      <c r="N115" s="9">
        <f>IF(J115="","",J115-WEEKDAY(J115,2)+1)</f>
        <v/>
      </c>
    </row>
    <row r="116">
      <c r="G116" s="8" t="n"/>
      <c r="H116" s="8" t="n"/>
      <c r="I116" s="8" t="n"/>
      <c r="J116" s="9">
        <f>IF(AND(H116="",I116=""),"",IF(I116&lt;&gt;"",I116,H116))</f>
        <v/>
      </c>
      <c r="K116" s="10">
        <f>IF(OR(H116="",J116=""),"",J116-H116)</f>
        <v/>
      </c>
      <c r="L116" s="10">
        <f>IF(OR(C116="",E116="Terminé"),"",IF(AND(H116&lt;&gt;"",H116&lt;TODAY()),"En retard",IF(AND(K116&lt;&gt;"",K116&gt;0),"Date qui glisse","")))</f>
        <v/>
      </c>
      <c r="N116" s="9">
        <f>IF(J116="","",J116-WEEKDAY(J116,2)+1)</f>
        <v/>
      </c>
    </row>
    <row r="117">
      <c r="G117" s="8" t="n"/>
      <c r="H117" s="8" t="n"/>
      <c r="I117" s="8" t="n"/>
      <c r="J117" s="9">
        <f>IF(AND(H117="",I117=""),"",IF(I117&lt;&gt;"",I117,H117))</f>
        <v/>
      </c>
      <c r="K117" s="10">
        <f>IF(OR(H117="",J117=""),"",J117-H117)</f>
        <v/>
      </c>
      <c r="L117" s="10">
        <f>IF(OR(C117="",E117="Terminé"),"",IF(AND(H117&lt;&gt;"",H117&lt;TODAY()),"En retard",IF(AND(K117&lt;&gt;"",K117&gt;0),"Date qui glisse","")))</f>
        <v/>
      </c>
      <c r="N117" s="9">
        <f>IF(J117="","",J117-WEEKDAY(J117,2)+1)</f>
        <v/>
      </c>
    </row>
    <row r="118">
      <c r="G118" s="8" t="n"/>
      <c r="H118" s="8" t="n"/>
      <c r="I118" s="8" t="n"/>
      <c r="J118" s="9">
        <f>IF(AND(H118="",I118=""),"",IF(I118&lt;&gt;"",I118,H118))</f>
        <v/>
      </c>
      <c r="K118" s="10">
        <f>IF(OR(H118="",J118=""),"",J118-H118)</f>
        <v/>
      </c>
      <c r="L118" s="10">
        <f>IF(OR(C118="",E118="Terminé"),"",IF(AND(H118&lt;&gt;"",H118&lt;TODAY()),"En retard",IF(AND(K118&lt;&gt;"",K118&gt;0),"Date qui glisse","")))</f>
        <v/>
      </c>
      <c r="N118" s="9">
        <f>IF(J118="","",J118-WEEKDAY(J118,2)+1)</f>
        <v/>
      </c>
    </row>
    <row r="119">
      <c r="G119" s="8" t="n"/>
      <c r="H119" s="8" t="n"/>
      <c r="I119" s="8" t="n"/>
      <c r="J119" s="9">
        <f>IF(AND(H119="",I119=""),"",IF(I119&lt;&gt;"",I119,H119))</f>
        <v/>
      </c>
      <c r="K119" s="10">
        <f>IF(OR(H119="",J119=""),"",J119-H119)</f>
        <v/>
      </c>
      <c r="L119" s="10">
        <f>IF(OR(C119="",E119="Terminé"),"",IF(AND(H119&lt;&gt;"",H119&lt;TODAY()),"En retard",IF(AND(K119&lt;&gt;"",K119&gt;0),"Date qui glisse","")))</f>
        <v/>
      </c>
      <c r="N119" s="9">
        <f>IF(J119="","",J119-WEEKDAY(J119,2)+1)</f>
        <v/>
      </c>
    </row>
    <row r="120">
      <c r="G120" s="8" t="n"/>
      <c r="H120" s="8" t="n"/>
      <c r="I120" s="8" t="n"/>
      <c r="J120" s="9">
        <f>IF(AND(H120="",I120=""),"",IF(I120&lt;&gt;"",I120,H120))</f>
        <v/>
      </c>
      <c r="K120" s="10">
        <f>IF(OR(H120="",J120=""),"",J120-H120)</f>
        <v/>
      </c>
      <c r="L120" s="10">
        <f>IF(OR(C120="",E120="Terminé"),"",IF(AND(H120&lt;&gt;"",H120&lt;TODAY()),"En retard",IF(AND(K120&lt;&gt;"",K120&gt;0),"Date qui glisse","")))</f>
        <v/>
      </c>
      <c r="N120" s="9">
        <f>IF(J120="","",J120-WEEKDAY(J120,2)+1)</f>
        <v/>
      </c>
    </row>
    <row r="121">
      <c r="G121" s="8" t="n"/>
      <c r="H121" s="8" t="n"/>
      <c r="I121" s="8" t="n"/>
      <c r="J121" s="9">
        <f>IF(AND(H121="",I121=""),"",IF(I121&lt;&gt;"",I121,H121))</f>
        <v/>
      </c>
      <c r="K121" s="10">
        <f>IF(OR(H121="",J121=""),"",J121-H121)</f>
        <v/>
      </c>
      <c r="L121" s="10">
        <f>IF(OR(C121="",E121="Terminé"),"",IF(AND(H121&lt;&gt;"",H121&lt;TODAY()),"En retard",IF(AND(K121&lt;&gt;"",K121&gt;0),"Date qui glisse","")))</f>
        <v/>
      </c>
      <c r="N121" s="9">
        <f>IF(J121="","",J121-WEEKDAY(J121,2)+1)</f>
        <v/>
      </c>
    </row>
    <row r="122">
      <c r="G122" s="8" t="n"/>
      <c r="H122" s="8" t="n"/>
      <c r="I122" s="8" t="n"/>
      <c r="J122" s="9">
        <f>IF(AND(H122="",I122=""),"",IF(I122&lt;&gt;"",I122,H122))</f>
        <v/>
      </c>
      <c r="K122" s="10">
        <f>IF(OR(H122="",J122=""),"",J122-H122)</f>
        <v/>
      </c>
      <c r="L122" s="10">
        <f>IF(OR(C122="",E122="Terminé"),"",IF(AND(H122&lt;&gt;"",H122&lt;TODAY()),"En retard",IF(AND(K122&lt;&gt;"",K122&gt;0),"Date qui glisse","")))</f>
        <v/>
      </c>
      <c r="N122" s="9">
        <f>IF(J122="","",J122-WEEKDAY(J122,2)+1)</f>
        <v/>
      </c>
    </row>
    <row r="123">
      <c r="G123" s="8" t="n"/>
      <c r="H123" s="8" t="n"/>
      <c r="I123" s="8" t="n"/>
      <c r="J123" s="9">
        <f>IF(AND(H123="",I123=""),"",IF(I123&lt;&gt;"",I123,H123))</f>
        <v/>
      </c>
      <c r="K123" s="10">
        <f>IF(OR(H123="",J123=""),"",J123-H123)</f>
        <v/>
      </c>
      <c r="L123" s="10">
        <f>IF(OR(C123="",E123="Terminé"),"",IF(AND(H123&lt;&gt;"",H123&lt;TODAY()),"En retard",IF(AND(K123&lt;&gt;"",K123&gt;0),"Date qui glisse","")))</f>
        <v/>
      </c>
      <c r="N123" s="9">
        <f>IF(J123="","",J123-WEEKDAY(J123,2)+1)</f>
        <v/>
      </c>
    </row>
    <row r="124">
      <c r="G124" s="8" t="n"/>
      <c r="H124" s="8" t="n"/>
      <c r="I124" s="8" t="n"/>
      <c r="J124" s="9">
        <f>IF(AND(H124="",I124=""),"",IF(I124&lt;&gt;"",I124,H124))</f>
        <v/>
      </c>
      <c r="K124" s="10">
        <f>IF(OR(H124="",J124=""),"",J124-H124)</f>
        <v/>
      </c>
      <c r="L124" s="10">
        <f>IF(OR(C124="",E124="Terminé"),"",IF(AND(H124&lt;&gt;"",H124&lt;TODAY()),"En retard",IF(AND(K124&lt;&gt;"",K124&gt;0),"Date qui glisse","")))</f>
        <v/>
      </c>
      <c r="N124" s="9">
        <f>IF(J124="","",J124-WEEKDAY(J124,2)+1)</f>
        <v/>
      </c>
    </row>
    <row r="125">
      <c r="G125" s="8" t="n"/>
      <c r="H125" s="8" t="n"/>
      <c r="I125" s="8" t="n"/>
      <c r="J125" s="9">
        <f>IF(AND(H125="",I125=""),"",IF(I125&lt;&gt;"",I125,H125))</f>
        <v/>
      </c>
      <c r="K125" s="10">
        <f>IF(OR(H125="",J125=""),"",J125-H125)</f>
        <v/>
      </c>
      <c r="L125" s="10">
        <f>IF(OR(C125="",E125="Terminé"),"",IF(AND(H125&lt;&gt;"",H125&lt;TODAY()),"En retard",IF(AND(K125&lt;&gt;"",K125&gt;0),"Date qui glisse","")))</f>
        <v/>
      </c>
      <c r="N125" s="9">
        <f>IF(J125="","",J125-WEEKDAY(J125,2)+1)</f>
        <v/>
      </c>
    </row>
    <row r="126">
      <c r="G126" s="8" t="n"/>
      <c r="H126" s="8" t="n"/>
      <c r="I126" s="8" t="n"/>
      <c r="J126" s="9">
        <f>IF(AND(H126="",I126=""),"",IF(I126&lt;&gt;"",I126,H126))</f>
        <v/>
      </c>
      <c r="K126" s="10">
        <f>IF(OR(H126="",J126=""),"",J126-H126)</f>
        <v/>
      </c>
      <c r="L126" s="10">
        <f>IF(OR(C126="",E126="Terminé"),"",IF(AND(H126&lt;&gt;"",H126&lt;TODAY()),"En retard",IF(AND(K126&lt;&gt;"",K126&gt;0),"Date qui glisse","")))</f>
        <v/>
      </c>
      <c r="N126" s="9">
        <f>IF(J126="","",J126-WEEKDAY(J126,2)+1)</f>
        <v/>
      </c>
    </row>
    <row r="127">
      <c r="G127" s="8" t="n"/>
      <c r="H127" s="8" t="n"/>
      <c r="I127" s="8" t="n"/>
      <c r="J127" s="9">
        <f>IF(AND(H127="",I127=""),"",IF(I127&lt;&gt;"",I127,H127))</f>
        <v/>
      </c>
      <c r="K127" s="10">
        <f>IF(OR(H127="",J127=""),"",J127-H127)</f>
        <v/>
      </c>
      <c r="L127" s="10">
        <f>IF(OR(C127="",E127="Terminé"),"",IF(AND(H127&lt;&gt;"",H127&lt;TODAY()),"En retard",IF(AND(K127&lt;&gt;"",K127&gt;0),"Date qui glisse","")))</f>
        <v/>
      </c>
      <c r="N127" s="9">
        <f>IF(J127="","",J127-WEEKDAY(J127,2)+1)</f>
        <v/>
      </c>
    </row>
    <row r="128">
      <c r="G128" s="8" t="n"/>
      <c r="H128" s="8" t="n"/>
      <c r="I128" s="8" t="n"/>
      <c r="J128" s="9">
        <f>IF(AND(H128="",I128=""),"",IF(I128&lt;&gt;"",I128,H128))</f>
        <v/>
      </c>
      <c r="K128" s="10">
        <f>IF(OR(H128="",J128=""),"",J128-H128)</f>
        <v/>
      </c>
      <c r="L128" s="10">
        <f>IF(OR(C128="",E128="Terminé"),"",IF(AND(H128&lt;&gt;"",H128&lt;TODAY()),"En retard",IF(AND(K128&lt;&gt;"",K128&gt;0),"Date qui glisse","")))</f>
        <v/>
      </c>
      <c r="N128" s="9">
        <f>IF(J128="","",J128-WEEKDAY(J128,2)+1)</f>
        <v/>
      </c>
    </row>
    <row r="129">
      <c r="G129" s="8" t="n"/>
      <c r="H129" s="8" t="n"/>
      <c r="I129" s="8" t="n"/>
      <c r="J129" s="9">
        <f>IF(AND(H129="",I129=""),"",IF(I129&lt;&gt;"",I129,H129))</f>
        <v/>
      </c>
      <c r="K129" s="10">
        <f>IF(OR(H129="",J129=""),"",J129-H129)</f>
        <v/>
      </c>
      <c r="L129" s="10">
        <f>IF(OR(C129="",E129="Terminé"),"",IF(AND(H129&lt;&gt;"",H129&lt;TODAY()),"En retard",IF(AND(K129&lt;&gt;"",K129&gt;0),"Date qui glisse","")))</f>
        <v/>
      </c>
      <c r="N129" s="9">
        <f>IF(J129="","",J129-WEEKDAY(J129,2)+1)</f>
        <v/>
      </c>
    </row>
    <row r="130">
      <c r="G130" s="8" t="n"/>
      <c r="H130" s="8" t="n"/>
      <c r="I130" s="8" t="n"/>
      <c r="J130" s="9">
        <f>IF(AND(H130="",I130=""),"",IF(I130&lt;&gt;"",I130,H130))</f>
        <v/>
      </c>
      <c r="K130" s="10">
        <f>IF(OR(H130="",J130=""),"",J130-H130)</f>
        <v/>
      </c>
      <c r="L130" s="10">
        <f>IF(OR(C130="",E130="Terminé"),"",IF(AND(H130&lt;&gt;"",H130&lt;TODAY()),"En retard",IF(AND(K130&lt;&gt;"",K130&gt;0),"Date qui glisse","")))</f>
        <v/>
      </c>
      <c r="N130" s="9">
        <f>IF(J130="","",J130-WEEKDAY(J130,2)+1)</f>
        <v/>
      </c>
    </row>
    <row r="131">
      <c r="G131" s="8" t="n"/>
      <c r="H131" s="8" t="n"/>
      <c r="I131" s="8" t="n"/>
      <c r="J131" s="9">
        <f>IF(AND(H131="",I131=""),"",IF(I131&lt;&gt;"",I131,H131))</f>
        <v/>
      </c>
      <c r="K131" s="10">
        <f>IF(OR(H131="",J131=""),"",J131-H131)</f>
        <v/>
      </c>
      <c r="L131" s="10">
        <f>IF(OR(C131="",E131="Terminé"),"",IF(AND(H131&lt;&gt;"",H131&lt;TODAY()),"En retard",IF(AND(K131&lt;&gt;"",K131&gt;0),"Date qui glisse","")))</f>
        <v/>
      </c>
      <c r="N131" s="9">
        <f>IF(J131="","",J131-WEEKDAY(J131,2)+1)</f>
        <v/>
      </c>
    </row>
    <row r="132">
      <c r="G132" s="8" t="n"/>
      <c r="H132" s="8" t="n"/>
      <c r="I132" s="8" t="n"/>
      <c r="J132" s="9">
        <f>IF(AND(H132="",I132=""),"",IF(I132&lt;&gt;"",I132,H132))</f>
        <v/>
      </c>
      <c r="K132" s="10">
        <f>IF(OR(H132="",J132=""),"",J132-H132)</f>
        <v/>
      </c>
      <c r="L132" s="10">
        <f>IF(OR(C132="",E132="Terminé"),"",IF(AND(H132&lt;&gt;"",H132&lt;TODAY()),"En retard",IF(AND(K132&lt;&gt;"",K132&gt;0),"Date qui glisse","")))</f>
        <v/>
      </c>
      <c r="N132" s="9">
        <f>IF(J132="","",J132-WEEKDAY(J132,2)+1)</f>
        <v/>
      </c>
    </row>
    <row r="133">
      <c r="G133" s="8" t="n"/>
      <c r="H133" s="8" t="n"/>
      <c r="I133" s="8" t="n"/>
      <c r="J133" s="9">
        <f>IF(AND(H133="",I133=""),"",IF(I133&lt;&gt;"",I133,H133))</f>
        <v/>
      </c>
      <c r="K133" s="10">
        <f>IF(OR(H133="",J133=""),"",J133-H133)</f>
        <v/>
      </c>
      <c r="L133" s="10">
        <f>IF(OR(C133="",E133="Terminé"),"",IF(AND(H133&lt;&gt;"",H133&lt;TODAY()),"En retard",IF(AND(K133&lt;&gt;"",K133&gt;0),"Date qui glisse","")))</f>
        <v/>
      </c>
      <c r="N133" s="9">
        <f>IF(J133="","",J133-WEEKDAY(J133,2)+1)</f>
        <v/>
      </c>
    </row>
    <row r="134">
      <c r="G134" s="8" t="n"/>
      <c r="H134" s="8" t="n"/>
      <c r="I134" s="8" t="n"/>
      <c r="J134" s="9">
        <f>IF(AND(H134="",I134=""),"",IF(I134&lt;&gt;"",I134,H134))</f>
        <v/>
      </c>
      <c r="K134" s="10">
        <f>IF(OR(H134="",J134=""),"",J134-H134)</f>
        <v/>
      </c>
      <c r="L134" s="10">
        <f>IF(OR(C134="",E134="Terminé"),"",IF(AND(H134&lt;&gt;"",H134&lt;TODAY()),"En retard",IF(AND(K134&lt;&gt;"",K134&gt;0),"Date qui glisse","")))</f>
        <v/>
      </c>
      <c r="N134" s="9">
        <f>IF(J134="","",J134-WEEKDAY(J134,2)+1)</f>
        <v/>
      </c>
    </row>
    <row r="135">
      <c r="G135" s="8" t="n"/>
      <c r="H135" s="8" t="n"/>
      <c r="I135" s="8" t="n"/>
      <c r="J135" s="9">
        <f>IF(AND(H135="",I135=""),"",IF(I135&lt;&gt;"",I135,H135))</f>
        <v/>
      </c>
      <c r="K135" s="10">
        <f>IF(OR(H135="",J135=""),"",J135-H135)</f>
        <v/>
      </c>
      <c r="L135" s="10">
        <f>IF(OR(C135="",E135="Terminé"),"",IF(AND(H135&lt;&gt;"",H135&lt;TODAY()),"En retard",IF(AND(K135&lt;&gt;"",K135&gt;0),"Date qui glisse","")))</f>
        <v/>
      </c>
      <c r="N135" s="9">
        <f>IF(J135="","",J135-WEEKDAY(J135,2)+1)</f>
        <v/>
      </c>
    </row>
    <row r="136">
      <c r="G136" s="8" t="n"/>
      <c r="H136" s="8" t="n"/>
      <c r="I136" s="8" t="n"/>
      <c r="J136" s="9">
        <f>IF(AND(H136="",I136=""),"",IF(I136&lt;&gt;"",I136,H136))</f>
        <v/>
      </c>
      <c r="K136" s="10">
        <f>IF(OR(H136="",J136=""),"",J136-H136)</f>
        <v/>
      </c>
      <c r="L136" s="10">
        <f>IF(OR(C136="",E136="Terminé"),"",IF(AND(H136&lt;&gt;"",H136&lt;TODAY()),"En retard",IF(AND(K136&lt;&gt;"",K136&gt;0),"Date qui glisse","")))</f>
        <v/>
      </c>
      <c r="N136" s="9">
        <f>IF(J136="","",J136-WEEKDAY(J136,2)+1)</f>
        <v/>
      </c>
    </row>
    <row r="137">
      <c r="G137" s="8" t="n"/>
      <c r="H137" s="8" t="n"/>
      <c r="I137" s="8" t="n"/>
      <c r="J137" s="9">
        <f>IF(AND(H137="",I137=""),"",IF(I137&lt;&gt;"",I137,H137))</f>
        <v/>
      </c>
      <c r="K137" s="10">
        <f>IF(OR(H137="",J137=""),"",J137-H137)</f>
        <v/>
      </c>
      <c r="L137" s="10">
        <f>IF(OR(C137="",E137="Terminé"),"",IF(AND(H137&lt;&gt;"",H137&lt;TODAY()),"En retard",IF(AND(K137&lt;&gt;"",K137&gt;0),"Date qui glisse","")))</f>
        <v/>
      </c>
      <c r="N137" s="9">
        <f>IF(J137="","",J137-WEEKDAY(J137,2)+1)</f>
        <v/>
      </c>
    </row>
    <row r="138">
      <c r="G138" s="8" t="n"/>
      <c r="H138" s="8" t="n"/>
      <c r="I138" s="8" t="n"/>
      <c r="J138" s="9">
        <f>IF(AND(H138="",I138=""),"",IF(I138&lt;&gt;"",I138,H138))</f>
        <v/>
      </c>
      <c r="K138" s="10">
        <f>IF(OR(H138="",J138=""),"",J138-H138)</f>
        <v/>
      </c>
      <c r="L138" s="10">
        <f>IF(OR(C138="",E138="Terminé"),"",IF(AND(H138&lt;&gt;"",H138&lt;TODAY()),"En retard",IF(AND(K138&lt;&gt;"",K138&gt;0),"Date qui glisse","")))</f>
        <v/>
      </c>
      <c r="N138" s="9">
        <f>IF(J138="","",J138-WEEKDAY(J138,2)+1)</f>
        <v/>
      </c>
    </row>
    <row r="139">
      <c r="G139" s="8" t="n"/>
      <c r="H139" s="8" t="n"/>
      <c r="I139" s="8" t="n"/>
      <c r="J139" s="9">
        <f>IF(AND(H139="",I139=""),"",IF(I139&lt;&gt;"",I139,H139))</f>
        <v/>
      </c>
      <c r="K139" s="10">
        <f>IF(OR(H139="",J139=""),"",J139-H139)</f>
        <v/>
      </c>
      <c r="L139" s="10">
        <f>IF(OR(C139="",E139="Terminé"),"",IF(AND(H139&lt;&gt;"",H139&lt;TODAY()),"En retard",IF(AND(K139&lt;&gt;"",K139&gt;0),"Date qui glisse","")))</f>
        <v/>
      </c>
      <c r="N139" s="9">
        <f>IF(J139="","",J139-WEEKDAY(J139,2)+1)</f>
        <v/>
      </c>
    </row>
    <row r="140">
      <c r="G140" s="8" t="n"/>
      <c r="H140" s="8" t="n"/>
      <c r="I140" s="8" t="n"/>
      <c r="J140" s="9">
        <f>IF(AND(H140="",I140=""),"",IF(I140&lt;&gt;"",I140,H140))</f>
        <v/>
      </c>
      <c r="K140" s="10">
        <f>IF(OR(H140="",J140=""),"",J140-H140)</f>
        <v/>
      </c>
      <c r="L140" s="10">
        <f>IF(OR(C140="",E140="Terminé"),"",IF(AND(H140&lt;&gt;"",H140&lt;TODAY()),"En retard",IF(AND(K140&lt;&gt;"",K140&gt;0),"Date qui glisse","")))</f>
        <v/>
      </c>
      <c r="N140" s="9">
        <f>IF(J140="","",J140-WEEKDAY(J140,2)+1)</f>
        <v/>
      </c>
    </row>
    <row r="141">
      <c r="G141" s="8" t="n"/>
      <c r="H141" s="8" t="n"/>
      <c r="I141" s="8" t="n"/>
      <c r="J141" s="9">
        <f>IF(AND(H141="",I141=""),"",IF(I141&lt;&gt;"",I141,H141))</f>
        <v/>
      </c>
      <c r="K141" s="10">
        <f>IF(OR(H141="",J141=""),"",J141-H141)</f>
        <v/>
      </c>
      <c r="L141" s="10">
        <f>IF(OR(C141="",E141="Terminé"),"",IF(AND(H141&lt;&gt;"",H141&lt;TODAY()),"En retard",IF(AND(K141&lt;&gt;"",K141&gt;0),"Date qui glisse","")))</f>
        <v/>
      </c>
      <c r="N141" s="9">
        <f>IF(J141="","",J141-WEEKDAY(J141,2)+1)</f>
        <v/>
      </c>
    </row>
    <row r="142">
      <c r="G142" s="8" t="n"/>
      <c r="H142" s="8" t="n"/>
      <c r="I142" s="8" t="n"/>
      <c r="J142" s="9">
        <f>IF(AND(H142="",I142=""),"",IF(I142&lt;&gt;"",I142,H142))</f>
        <v/>
      </c>
      <c r="K142" s="10">
        <f>IF(OR(H142="",J142=""),"",J142-H142)</f>
        <v/>
      </c>
      <c r="L142" s="10">
        <f>IF(OR(C142="",E142="Terminé"),"",IF(AND(H142&lt;&gt;"",H142&lt;TODAY()),"En retard",IF(AND(K142&lt;&gt;"",K142&gt;0),"Date qui glisse","")))</f>
        <v/>
      </c>
      <c r="N142" s="9">
        <f>IF(J142="","",J142-WEEKDAY(J142,2)+1)</f>
        <v/>
      </c>
    </row>
    <row r="143">
      <c r="G143" s="8" t="n"/>
      <c r="H143" s="8" t="n"/>
      <c r="I143" s="8" t="n"/>
      <c r="J143" s="9">
        <f>IF(AND(H143="",I143=""),"",IF(I143&lt;&gt;"",I143,H143))</f>
        <v/>
      </c>
      <c r="K143" s="10">
        <f>IF(OR(H143="",J143=""),"",J143-H143)</f>
        <v/>
      </c>
      <c r="L143" s="10">
        <f>IF(OR(C143="",E143="Terminé"),"",IF(AND(H143&lt;&gt;"",H143&lt;TODAY()),"En retard",IF(AND(K143&lt;&gt;"",K143&gt;0),"Date qui glisse","")))</f>
        <v/>
      </c>
      <c r="N143" s="9">
        <f>IF(J143="","",J143-WEEKDAY(J143,2)+1)</f>
        <v/>
      </c>
    </row>
    <row r="144">
      <c r="G144" s="8" t="n"/>
      <c r="H144" s="8" t="n"/>
      <c r="I144" s="8" t="n"/>
      <c r="J144" s="9">
        <f>IF(AND(H144="",I144=""),"",IF(I144&lt;&gt;"",I144,H144))</f>
        <v/>
      </c>
      <c r="K144" s="10">
        <f>IF(OR(H144="",J144=""),"",J144-H144)</f>
        <v/>
      </c>
      <c r="L144" s="10">
        <f>IF(OR(C144="",E144="Terminé"),"",IF(AND(H144&lt;&gt;"",H144&lt;TODAY()),"En retard",IF(AND(K144&lt;&gt;"",K144&gt;0),"Date qui glisse","")))</f>
        <v/>
      </c>
      <c r="N144" s="9">
        <f>IF(J144="","",J144-WEEKDAY(J144,2)+1)</f>
        <v/>
      </c>
    </row>
    <row r="145">
      <c r="G145" s="8" t="n"/>
      <c r="H145" s="8" t="n"/>
      <c r="I145" s="8" t="n"/>
      <c r="J145" s="9">
        <f>IF(AND(H145="",I145=""),"",IF(I145&lt;&gt;"",I145,H145))</f>
        <v/>
      </c>
      <c r="K145" s="10">
        <f>IF(OR(H145="",J145=""),"",J145-H145)</f>
        <v/>
      </c>
      <c r="L145" s="10">
        <f>IF(OR(C145="",E145="Terminé"),"",IF(AND(H145&lt;&gt;"",H145&lt;TODAY()),"En retard",IF(AND(K145&lt;&gt;"",K145&gt;0),"Date qui glisse","")))</f>
        <v/>
      </c>
      <c r="N145" s="9">
        <f>IF(J145="","",J145-WEEKDAY(J145,2)+1)</f>
        <v/>
      </c>
    </row>
    <row r="146">
      <c r="G146" s="8" t="n"/>
      <c r="H146" s="8" t="n"/>
      <c r="I146" s="8" t="n"/>
      <c r="J146" s="9">
        <f>IF(AND(H146="",I146=""),"",IF(I146&lt;&gt;"",I146,H146))</f>
        <v/>
      </c>
      <c r="K146" s="10">
        <f>IF(OR(H146="",J146=""),"",J146-H146)</f>
        <v/>
      </c>
      <c r="L146" s="10">
        <f>IF(OR(C146="",E146="Terminé"),"",IF(AND(H146&lt;&gt;"",H146&lt;TODAY()),"En retard",IF(AND(K146&lt;&gt;"",K146&gt;0),"Date qui glisse","")))</f>
        <v/>
      </c>
      <c r="N146" s="9">
        <f>IF(J146="","",J146-WEEKDAY(J146,2)+1)</f>
        <v/>
      </c>
    </row>
    <row r="147">
      <c r="G147" s="8" t="n"/>
      <c r="H147" s="8" t="n"/>
      <c r="I147" s="8" t="n"/>
      <c r="J147" s="9">
        <f>IF(AND(H147="",I147=""),"",IF(I147&lt;&gt;"",I147,H147))</f>
        <v/>
      </c>
      <c r="K147" s="10">
        <f>IF(OR(H147="",J147=""),"",J147-H147)</f>
        <v/>
      </c>
      <c r="L147" s="10">
        <f>IF(OR(C147="",E147="Terminé"),"",IF(AND(H147&lt;&gt;"",H147&lt;TODAY()),"En retard",IF(AND(K147&lt;&gt;"",K147&gt;0),"Date qui glisse","")))</f>
        <v/>
      </c>
      <c r="N147" s="9">
        <f>IF(J147="","",J147-WEEKDAY(J147,2)+1)</f>
        <v/>
      </c>
    </row>
    <row r="148">
      <c r="G148" s="8" t="n"/>
      <c r="H148" s="8" t="n"/>
      <c r="I148" s="8" t="n"/>
      <c r="J148" s="9">
        <f>IF(AND(H148="",I148=""),"",IF(I148&lt;&gt;"",I148,H148))</f>
        <v/>
      </c>
      <c r="K148" s="10">
        <f>IF(OR(H148="",J148=""),"",J148-H148)</f>
        <v/>
      </c>
      <c r="L148" s="10">
        <f>IF(OR(C148="",E148="Terminé"),"",IF(AND(H148&lt;&gt;"",H148&lt;TODAY()),"En retard",IF(AND(K148&lt;&gt;"",K148&gt;0),"Date qui glisse","")))</f>
        <v/>
      </c>
      <c r="N148" s="9">
        <f>IF(J148="","",J148-WEEKDAY(J148,2)+1)</f>
        <v/>
      </c>
    </row>
    <row r="149">
      <c r="G149" s="8" t="n"/>
      <c r="H149" s="8" t="n"/>
      <c r="I149" s="8" t="n"/>
      <c r="J149" s="9">
        <f>IF(AND(H149="",I149=""),"",IF(I149&lt;&gt;"",I149,H149))</f>
        <v/>
      </c>
      <c r="K149" s="10">
        <f>IF(OR(H149="",J149=""),"",J149-H149)</f>
        <v/>
      </c>
      <c r="L149" s="10">
        <f>IF(OR(C149="",E149="Terminé"),"",IF(AND(H149&lt;&gt;"",H149&lt;TODAY()),"En retard",IF(AND(K149&lt;&gt;"",K149&gt;0),"Date qui glisse","")))</f>
        <v/>
      </c>
      <c r="N149" s="9">
        <f>IF(J149="","",J149-WEEKDAY(J149,2)+1)</f>
        <v/>
      </c>
    </row>
    <row r="150">
      <c r="G150" s="8" t="n"/>
      <c r="H150" s="8" t="n"/>
      <c r="I150" s="8" t="n"/>
      <c r="J150" s="9">
        <f>IF(AND(H150="",I150=""),"",IF(I150&lt;&gt;"",I150,H150))</f>
        <v/>
      </c>
      <c r="K150" s="10">
        <f>IF(OR(H150="",J150=""),"",J150-H150)</f>
        <v/>
      </c>
      <c r="L150" s="10">
        <f>IF(OR(C150="",E150="Terminé"),"",IF(AND(H150&lt;&gt;"",H150&lt;TODAY()),"En retard",IF(AND(K150&lt;&gt;"",K150&gt;0),"Date qui glisse","")))</f>
        <v/>
      </c>
      <c r="N150" s="9">
        <f>IF(J150="","",J150-WEEKDAY(J150,2)+1)</f>
        <v/>
      </c>
    </row>
    <row r="151">
      <c r="G151" s="8" t="n"/>
      <c r="H151" s="8" t="n"/>
      <c r="I151" s="8" t="n"/>
      <c r="J151" s="9">
        <f>IF(AND(H151="",I151=""),"",IF(I151&lt;&gt;"",I151,H151))</f>
        <v/>
      </c>
      <c r="K151" s="10">
        <f>IF(OR(H151="",J151=""),"",J151-H151)</f>
        <v/>
      </c>
      <c r="L151" s="10">
        <f>IF(OR(C151="",E151="Terminé"),"",IF(AND(H151&lt;&gt;"",H151&lt;TODAY()),"En retard",IF(AND(K151&lt;&gt;"",K151&gt;0),"Date qui glisse","")))</f>
        <v/>
      </c>
      <c r="N151" s="9">
        <f>IF(J151="","",J151-WEEKDAY(J151,2)+1)</f>
        <v/>
      </c>
    </row>
    <row r="152">
      <c r="G152" s="8" t="n"/>
      <c r="H152" s="8" t="n"/>
      <c r="I152" s="8" t="n"/>
      <c r="J152" s="9">
        <f>IF(AND(H152="",I152=""),"",IF(I152&lt;&gt;"",I152,H152))</f>
        <v/>
      </c>
      <c r="K152" s="10">
        <f>IF(OR(H152="",J152=""),"",J152-H152)</f>
        <v/>
      </c>
      <c r="L152" s="10">
        <f>IF(OR(C152="",E152="Terminé"),"",IF(AND(H152&lt;&gt;"",H152&lt;TODAY()),"En retard",IF(AND(K152&lt;&gt;"",K152&gt;0),"Date qui glisse","")))</f>
        <v/>
      </c>
      <c r="N152" s="9">
        <f>IF(J152="","",J152-WEEKDAY(J152,2)+1)</f>
        <v/>
      </c>
    </row>
    <row r="153">
      <c r="G153" s="8" t="n"/>
      <c r="H153" s="8" t="n"/>
      <c r="I153" s="8" t="n"/>
      <c r="J153" s="9">
        <f>IF(AND(H153="",I153=""),"",IF(I153&lt;&gt;"",I153,H153))</f>
        <v/>
      </c>
      <c r="K153" s="10">
        <f>IF(OR(H153="",J153=""),"",J153-H153)</f>
        <v/>
      </c>
      <c r="L153" s="10">
        <f>IF(OR(C153="",E153="Terminé"),"",IF(AND(H153&lt;&gt;"",H153&lt;TODAY()),"En retard",IF(AND(K153&lt;&gt;"",K153&gt;0),"Date qui glisse","")))</f>
        <v/>
      </c>
      <c r="N153" s="9">
        <f>IF(J153="","",J153-WEEKDAY(J153,2)+1)</f>
        <v/>
      </c>
    </row>
    <row r="154">
      <c r="G154" s="8" t="n"/>
      <c r="H154" s="8" t="n"/>
      <c r="I154" s="8" t="n"/>
      <c r="J154" s="9">
        <f>IF(AND(H154="",I154=""),"",IF(I154&lt;&gt;"",I154,H154))</f>
        <v/>
      </c>
      <c r="K154" s="10">
        <f>IF(OR(H154="",J154=""),"",J154-H154)</f>
        <v/>
      </c>
      <c r="L154" s="10">
        <f>IF(OR(C154="",E154="Terminé"),"",IF(AND(H154&lt;&gt;"",H154&lt;TODAY()),"En retard",IF(AND(K154&lt;&gt;"",K154&gt;0),"Date qui glisse","")))</f>
        <v/>
      </c>
      <c r="N154" s="9">
        <f>IF(J154="","",J154-WEEKDAY(J154,2)+1)</f>
        <v/>
      </c>
    </row>
    <row r="155">
      <c r="G155" s="8" t="n"/>
      <c r="H155" s="8" t="n"/>
      <c r="I155" s="8" t="n"/>
      <c r="J155" s="9">
        <f>IF(AND(H155="",I155=""),"",IF(I155&lt;&gt;"",I155,H155))</f>
        <v/>
      </c>
      <c r="K155" s="10">
        <f>IF(OR(H155="",J155=""),"",J155-H155)</f>
        <v/>
      </c>
      <c r="L155" s="10">
        <f>IF(OR(C155="",E155="Terminé"),"",IF(AND(H155&lt;&gt;"",H155&lt;TODAY()),"En retard",IF(AND(K155&lt;&gt;"",K155&gt;0),"Date qui glisse","")))</f>
        <v/>
      </c>
      <c r="N155" s="9">
        <f>IF(J155="","",J155-WEEKDAY(J155,2)+1)</f>
        <v/>
      </c>
    </row>
    <row r="156">
      <c r="G156" s="8" t="n"/>
      <c r="H156" s="8" t="n"/>
      <c r="I156" s="8" t="n"/>
      <c r="J156" s="9">
        <f>IF(AND(H156="",I156=""),"",IF(I156&lt;&gt;"",I156,H156))</f>
        <v/>
      </c>
      <c r="K156" s="10">
        <f>IF(OR(H156="",J156=""),"",J156-H156)</f>
        <v/>
      </c>
      <c r="L156" s="10">
        <f>IF(OR(C156="",E156="Terminé"),"",IF(AND(H156&lt;&gt;"",H156&lt;TODAY()),"En retard",IF(AND(K156&lt;&gt;"",K156&gt;0),"Date qui glisse","")))</f>
        <v/>
      </c>
      <c r="N156" s="9">
        <f>IF(J156="","",J156-WEEKDAY(J156,2)+1)</f>
        <v/>
      </c>
    </row>
    <row r="157">
      <c r="G157" s="8" t="n"/>
      <c r="H157" s="8" t="n"/>
      <c r="I157" s="8" t="n"/>
      <c r="J157" s="9">
        <f>IF(AND(H157="",I157=""),"",IF(I157&lt;&gt;"",I157,H157))</f>
        <v/>
      </c>
      <c r="K157" s="10">
        <f>IF(OR(H157="",J157=""),"",J157-H157)</f>
        <v/>
      </c>
      <c r="L157" s="10">
        <f>IF(OR(C157="",E157="Terminé"),"",IF(AND(H157&lt;&gt;"",H157&lt;TODAY()),"En retard",IF(AND(K157&lt;&gt;"",K157&gt;0),"Date qui glisse","")))</f>
        <v/>
      </c>
      <c r="N157" s="9">
        <f>IF(J157="","",J157-WEEKDAY(J157,2)+1)</f>
        <v/>
      </c>
    </row>
    <row r="158">
      <c r="G158" s="8" t="n"/>
      <c r="H158" s="8" t="n"/>
      <c r="I158" s="8" t="n"/>
      <c r="J158" s="9">
        <f>IF(AND(H158="",I158=""),"",IF(I158&lt;&gt;"",I158,H158))</f>
        <v/>
      </c>
      <c r="K158" s="10">
        <f>IF(OR(H158="",J158=""),"",J158-H158)</f>
        <v/>
      </c>
      <c r="L158" s="10">
        <f>IF(OR(C158="",E158="Terminé"),"",IF(AND(H158&lt;&gt;"",H158&lt;TODAY()),"En retard",IF(AND(K158&lt;&gt;"",K158&gt;0),"Date qui glisse","")))</f>
        <v/>
      </c>
      <c r="N158" s="9">
        <f>IF(J158="","",J158-WEEKDAY(J158,2)+1)</f>
        <v/>
      </c>
    </row>
    <row r="159">
      <c r="G159" s="8" t="n"/>
      <c r="H159" s="8" t="n"/>
      <c r="I159" s="8" t="n"/>
      <c r="J159" s="9">
        <f>IF(AND(H159="",I159=""),"",IF(I159&lt;&gt;"",I159,H159))</f>
        <v/>
      </c>
      <c r="K159" s="10">
        <f>IF(OR(H159="",J159=""),"",J159-H159)</f>
        <v/>
      </c>
      <c r="L159" s="10">
        <f>IF(OR(C159="",E159="Terminé"),"",IF(AND(H159&lt;&gt;"",H159&lt;TODAY()),"En retard",IF(AND(K159&lt;&gt;"",K159&gt;0),"Date qui glisse","")))</f>
        <v/>
      </c>
      <c r="N159" s="9">
        <f>IF(J159="","",J159-WEEKDAY(J159,2)+1)</f>
        <v/>
      </c>
    </row>
    <row r="160">
      <c r="G160" s="8" t="n"/>
      <c r="H160" s="8" t="n"/>
      <c r="I160" s="8" t="n"/>
      <c r="J160" s="9">
        <f>IF(AND(H160="",I160=""),"",IF(I160&lt;&gt;"",I160,H160))</f>
        <v/>
      </c>
      <c r="K160" s="10">
        <f>IF(OR(H160="",J160=""),"",J160-H160)</f>
        <v/>
      </c>
      <c r="L160" s="10">
        <f>IF(OR(C160="",E160="Terminé"),"",IF(AND(H160&lt;&gt;"",H160&lt;TODAY()),"En retard",IF(AND(K160&lt;&gt;"",K160&gt;0),"Date qui glisse","")))</f>
        <v/>
      </c>
      <c r="N160" s="9">
        <f>IF(J160="","",J160-WEEKDAY(J160,2)+1)</f>
        <v/>
      </c>
    </row>
    <row r="161">
      <c r="G161" s="8" t="n"/>
      <c r="H161" s="8" t="n"/>
      <c r="I161" s="8" t="n"/>
      <c r="J161" s="9">
        <f>IF(AND(H161="",I161=""),"",IF(I161&lt;&gt;"",I161,H161))</f>
        <v/>
      </c>
      <c r="K161" s="10">
        <f>IF(OR(H161="",J161=""),"",J161-H161)</f>
        <v/>
      </c>
      <c r="L161" s="10">
        <f>IF(OR(C161="",E161="Terminé"),"",IF(AND(H161&lt;&gt;"",H161&lt;TODAY()),"En retard",IF(AND(K161&lt;&gt;"",K161&gt;0),"Date qui glisse","")))</f>
        <v/>
      </c>
      <c r="N161" s="9">
        <f>IF(J161="","",J161-WEEKDAY(J161,2)+1)</f>
        <v/>
      </c>
    </row>
    <row r="162">
      <c r="G162" s="8" t="n"/>
      <c r="H162" s="8" t="n"/>
      <c r="I162" s="8" t="n"/>
      <c r="J162" s="9">
        <f>IF(AND(H162="",I162=""),"",IF(I162&lt;&gt;"",I162,H162))</f>
        <v/>
      </c>
      <c r="K162" s="10">
        <f>IF(OR(H162="",J162=""),"",J162-H162)</f>
        <v/>
      </c>
      <c r="L162" s="10">
        <f>IF(OR(C162="",E162="Terminé"),"",IF(AND(H162&lt;&gt;"",H162&lt;TODAY()),"En retard",IF(AND(K162&lt;&gt;"",K162&gt;0),"Date qui glisse","")))</f>
        <v/>
      </c>
      <c r="N162" s="9">
        <f>IF(J162="","",J162-WEEKDAY(J162,2)+1)</f>
        <v/>
      </c>
    </row>
    <row r="163">
      <c r="G163" s="8" t="n"/>
      <c r="H163" s="8" t="n"/>
      <c r="I163" s="8" t="n"/>
      <c r="J163" s="9">
        <f>IF(AND(H163="",I163=""),"",IF(I163&lt;&gt;"",I163,H163))</f>
        <v/>
      </c>
      <c r="K163" s="10">
        <f>IF(OR(H163="",J163=""),"",J163-H163)</f>
        <v/>
      </c>
      <c r="L163" s="10">
        <f>IF(OR(C163="",E163="Terminé"),"",IF(AND(H163&lt;&gt;"",H163&lt;TODAY()),"En retard",IF(AND(K163&lt;&gt;"",K163&gt;0),"Date qui glisse","")))</f>
        <v/>
      </c>
      <c r="N163" s="9">
        <f>IF(J163="","",J163-WEEKDAY(J163,2)+1)</f>
        <v/>
      </c>
    </row>
    <row r="164">
      <c r="G164" s="8" t="n"/>
      <c r="H164" s="8" t="n"/>
      <c r="I164" s="8" t="n"/>
      <c r="J164" s="9">
        <f>IF(AND(H164="",I164=""),"",IF(I164&lt;&gt;"",I164,H164))</f>
        <v/>
      </c>
      <c r="K164" s="10">
        <f>IF(OR(H164="",J164=""),"",J164-H164)</f>
        <v/>
      </c>
      <c r="L164" s="10">
        <f>IF(OR(C164="",E164="Terminé"),"",IF(AND(H164&lt;&gt;"",H164&lt;TODAY()),"En retard",IF(AND(K164&lt;&gt;"",K164&gt;0),"Date qui glisse","")))</f>
        <v/>
      </c>
      <c r="N164" s="9">
        <f>IF(J164="","",J164-WEEKDAY(J164,2)+1)</f>
        <v/>
      </c>
    </row>
    <row r="165">
      <c r="G165" s="8" t="n"/>
      <c r="H165" s="8" t="n"/>
      <c r="I165" s="8" t="n"/>
      <c r="J165" s="9">
        <f>IF(AND(H165="",I165=""),"",IF(I165&lt;&gt;"",I165,H165))</f>
        <v/>
      </c>
      <c r="K165" s="10">
        <f>IF(OR(H165="",J165=""),"",J165-H165)</f>
        <v/>
      </c>
      <c r="L165" s="10">
        <f>IF(OR(C165="",E165="Terminé"),"",IF(AND(H165&lt;&gt;"",H165&lt;TODAY()),"En retard",IF(AND(K165&lt;&gt;"",K165&gt;0),"Date qui glisse","")))</f>
        <v/>
      </c>
      <c r="N165" s="9">
        <f>IF(J165="","",J165-WEEKDAY(J165,2)+1)</f>
        <v/>
      </c>
    </row>
    <row r="166">
      <c r="G166" s="8" t="n"/>
      <c r="H166" s="8" t="n"/>
      <c r="I166" s="8" t="n"/>
      <c r="J166" s="9">
        <f>IF(AND(H166="",I166=""),"",IF(I166&lt;&gt;"",I166,H166))</f>
        <v/>
      </c>
      <c r="K166" s="10">
        <f>IF(OR(H166="",J166=""),"",J166-H166)</f>
        <v/>
      </c>
      <c r="L166" s="10">
        <f>IF(OR(C166="",E166="Terminé"),"",IF(AND(H166&lt;&gt;"",H166&lt;TODAY()),"En retard",IF(AND(K166&lt;&gt;"",K166&gt;0),"Date qui glisse","")))</f>
        <v/>
      </c>
      <c r="N166" s="9">
        <f>IF(J166="","",J166-WEEKDAY(J166,2)+1)</f>
        <v/>
      </c>
    </row>
    <row r="167">
      <c r="G167" s="8" t="n"/>
      <c r="H167" s="8" t="n"/>
      <c r="I167" s="8" t="n"/>
      <c r="J167" s="9">
        <f>IF(AND(H167="",I167=""),"",IF(I167&lt;&gt;"",I167,H167))</f>
        <v/>
      </c>
      <c r="K167" s="10">
        <f>IF(OR(H167="",J167=""),"",J167-H167)</f>
        <v/>
      </c>
      <c r="L167" s="10">
        <f>IF(OR(C167="",E167="Terminé"),"",IF(AND(H167&lt;&gt;"",H167&lt;TODAY()),"En retard",IF(AND(K167&lt;&gt;"",K167&gt;0),"Date qui glisse","")))</f>
        <v/>
      </c>
      <c r="N167" s="9">
        <f>IF(J167="","",J167-WEEKDAY(J167,2)+1)</f>
        <v/>
      </c>
    </row>
    <row r="168">
      <c r="G168" s="8" t="n"/>
      <c r="H168" s="8" t="n"/>
      <c r="I168" s="8" t="n"/>
      <c r="J168" s="9">
        <f>IF(AND(H168="",I168=""),"",IF(I168&lt;&gt;"",I168,H168))</f>
        <v/>
      </c>
      <c r="K168" s="10">
        <f>IF(OR(H168="",J168=""),"",J168-H168)</f>
        <v/>
      </c>
      <c r="L168" s="10">
        <f>IF(OR(C168="",E168="Terminé"),"",IF(AND(H168&lt;&gt;"",H168&lt;TODAY()),"En retard",IF(AND(K168&lt;&gt;"",K168&gt;0),"Date qui glisse","")))</f>
        <v/>
      </c>
      <c r="N168" s="9">
        <f>IF(J168="","",J168-WEEKDAY(J168,2)+1)</f>
        <v/>
      </c>
    </row>
    <row r="169">
      <c r="G169" s="8" t="n"/>
      <c r="H169" s="8" t="n"/>
      <c r="I169" s="8" t="n"/>
      <c r="J169" s="9">
        <f>IF(AND(H169="",I169=""),"",IF(I169&lt;&gt;"",I169,H169))</f>
        <v/>
      </c>
      <c r="K169" s="10">
        <f>IF(OR(H169="",J169=""),"",J169-H169)</f>
        <v/>
      </c>
      <c r="L169" s="10">
        <f>IF(OR(C169="",E169="Terminé"),"",IF(AND(H169&lt;&gt;"",H169&lt;TODAY()),"En retard",IF(AND(K169&lt;&gt;"",K169&gt;0),"Date qui glisse","")))</f>
        <v/>
      </c>
      <c r="N169" s="9">
        <f>IF(J169="","",J169-WEEKDAY(J169,2)+1)</f>
        <v/>
      </c>
    </row>
    <row r="170">
      <c r="G170" s="8" t="n"/>
      <c r="H170" s="8" t="n"/>
      <c r="I170" s="8" t="n"/>
      <c r="J170" s="9">
        <f>IF(AND(H170="",I170=""),"",IF(I170&lt;&gt;"",I170,H170))</f>
        <v/>
      </c>
      <c r="K170" s="10">
        <f>IF(OR(H170="",J170=""),"",J170-H170)</f>
        <v/>
      </c>
      <c r="L170" s="10">
        <f>IF(OR(C170="",E170="Terminé"),"",IF(AND(H170&lt;&gt;"",H170&lt;TODAY()),"En retard",IF(AND(K170&lt;&gt;"",K170&gt;0),"Date qui glisse","")))</f>
        <v/>
      </c>
      <c r="N170" s="9">
        <f>IF(J170="","",J170-WEEKDAY(J170,2)+1)</f>
        <v/>
      </c>
    </row>
    <row r="171">
      <c r="G171" s="8" t="n"/>
      <c r="H171" s="8" t="n"/>
      <c r="I171" s="8" t="n"/>
      <c r="J171" s="9">
        <f>IF(AND(H171="",I171=""),"",IF(I171&lt;&gt;"",I171,H171))</f>
        <v/>
      </c>
      <c r="K171" s="10">
        <f>IF(OR(H171="",J171=""),"",J171-H171)</f>
        <v/>
      </c>
      <c r="L171" s="10">
        <f>IF(OR(C171="",E171="Terminé"),"",IF(AND(H171&lt;&gt;"",H171&lt;TODAY()),"En retard",IF(AND(K171&lt;&gt;"",K171&gt;0),"Date qui glisse","")))</f>
        <v/>
      </c>
      <c r="N171" s="9">
        <f>IF(J171="","",J171-WEEKDAY(J171,2)+1)</f>
        <v/>
      </c>
    </row>
    <row r="172">
      <c r="G172" s="8" t="n"/>
      <c r="H172" s="8" t="n"/>
      <c r="I172" s="8" t="n"/>
      <c r="J172" s="9">
        <f>IF(AND(H172="",I172=""),"",IF(I172&lt;&gt;"",I172,H172))</f>
        <v/>
      </c>
      <c r="K172" s="10">
        <f>IF(OR(H172="",J172=""),"",J172-H172)</f>
        <v/>
      </c>
      <c r="L172" s="10">
        <f>IF(OR(C172="",E172="Terminé"),"",IF(AND(H172&lt;&gt;"",H172&lt;TODAY()),"En retard",IF(AND(K172&lt;&gt;"",K172&gt;0),"Date qui glisse","")))</f>
        <v/>
      </c>
      <c r="N172" s="9">
        <f>IF(J172="","",J172-WEEKDAY(J172,2)+1)</f>
        <v/>
      </c>
    </row>
    <row r="173">
      <c r="G173" s="8" t="n"/>
      <c r="H173" s="8" t="n"/>
      <c r="I173" s="8" t="n"/>
      <c r="J173" s="9">
        <f>IF(AND(H173="",I173=""),"",IF(I173&lt;&gt;"",I173,H173))</f>
        <v/>
      </c>
      <c r="K173" s="10">
        <f>IF(OR(H173="",J173=""),"",J173-H173)</f>
        <v/>
      </c>
      <c r="L173" s="10">
        <f>IF(OR(C173="",E173="Terminé"),"",IF(AND(H173&lt;&gt;"",H173&lt;TODAY()),"En retard",IF(AND(K173&lt;&gt;"",K173&gt;0),"Date qui glisse","")))</f>
        <v/>
      </c>
      <c r="N173" s="9">
        <f>IF(J173="","",J173-WEEKDAY(J173,2)+1)</f>
        <v/>
      </c>
    </row>
    <row r="174">
      <c r="G174" s="8" t="n"/>
      <c r="H174" s="8" t="n"/>
      <c r="I174" s="8" t="n"/>
      <c r="J174" s="9">
        <f>IF(AND(H174="",I174=""),"",IF(I174&lt;&gt;"",I174,H174))</f>
        <v/>
      </c>
      <c r="K174" s="10">
        <f>IF(OR(H174="",J174=""),"",J174-H174)</f>
        <v/>
      </c>
      <c r="L174" s="10">
        <f>IF(OR(C174="",E174="Terminé"),"",IF(AND(H174&lt;&gt;"",H174&lt;TODAY()),"En retard",IF(AND(K174&lt;&gt;"",K174&gt;0),"Date qui glisse","")))</f>
        <v/>
      </c>
      <c r="N174" s="9">
        <f>IF(J174="","",J174-WEEKDAY(J174,2)+1)</f>
        <v/>
      </c>
    </row>
    <row r="175">
      <c r="G175" s="8" t="n"/>
      <c r="H175" s="8" t="n"/>
      <c r="I175" s="8" t="n"/>
      <c r="J175" s="9">
        <f>IF(AND(H175="",I175=""),"",IF(I175&lt;&gt;"",I175,H175))</f>
        <v/>
      </c>
      <c r="K175" s="10">
        <f>IF(OR(H175="",J175=""),"",J175-H175)</f>
        <v/>
      </c>
      <c r="L175" s="10">
        <f>IF(OR(C175="",E175="Terminé"),"",IF(AND(H175&lt;&gt;"",H175&lt;TODAY()),"En retard",IF(AND(K175&lt;&gt;"",K175&gt;0),"Date qui glisse","")))</f>
        <v/>
      </c>
      <c r="N175" s="9">
        <f>IF(J175="","",J175-WEEKDAY(J175,2)+1)</f>
        <v/>
      </c>
    </row>
    <row r="176">
      <c r="G176" s="8" t="n"/>
      <c r="H176" s="8" t="n"/>
      <c r="I176" s="8" t="n"/>
      <c r="J176" s="9">
        <f>IF(AND(H176="",I176=""),"",IF(I176&lt;&gt;"",I176,H176))</f>
        <v/>
      </c>
      <c r="K176" s="10">
        <f>IF(OR(H176="",J176=""),"",J176-H176)</f>
        <v/>
      </c>
      <c r="L176" s="10">
        <f>IF(OR(C176="",E176="Terminé"),"",IF(AND(H176&lt;&gt;"",H176&lt;TODAY()),"En retard",IF(AND(K176&lt;&gt;"",K176&gt;0),"Date qui glisse","")))</f>
        <v/>
      </c>
      <c r="N176" s="9">
        <f>IF(J176="","",J176-WEEKDAY(J176,2)+1)</f>
        <v/>
      </c>
    </row>
    <row r="177">
      <c r="G177" s="8" t="n"/>
      <c r="H177" s="8" t="n"/>
      <c r="I177" s="8" t="n"/>
      <c r="J177" s="9">
        <f>IF(AND(H177="",I177=""),"",IF(I177&lt;&gt;"",I177,H177))</f>
        <v/>
      </c>
      <c r="K177" s="10">
        <f>IF(OR(H177="",J177=""),"",J177-H177)</f>
        <v/>
      </c>
      <c r="L177" s="10">
        <f>IF(OR(C177="",E177="Terminé"),"",IF(AND(H177&lt;&gt;"",H177&lt;TODAY()),"En retard",IF(AND(K177&lt;&gt;"",K177&gt;0),"Date qui glisse","")))</f>
        <v/>
      </c>
      <c r="N177" s="9">
        <f>IF(J177="","",J177-WEEKDAY(J177,2)+1)</f>
        <v/>
      </c>
    </row>
    <row r="178">
      <c r="G178" s="8" t="n"/>
      <c r="H178" s="8" t="n"/>
      <c r="I178" s="8" t="n"/>
      <c r="J178" s="9">
        <f>IF(AND(H178="",I178=""),"",IF(I178&lt;&gt;"",I178,H178))</f>
        <v/>
      </c>
      <c r="K178" s="10">
        <f>IF(OR(H178="",J178=""),"",J178-H178)</f>
        <v/>
      </c>
      <c r="L178" s="10">
        <f>IF(OR(C178="",E178="Terminé"),"",IF(AND(H178&lt;&gt;"",H178&lt;TODAY()),"En retard",IF(AND(K178&lt;&gt;"",K178&gt;0),"Date qui glisse","")))</f>
        <v/>
      </c>
      <c r="N178" s="9">
        <f>IF(J178="","",J178-WEEKDAY(J178,2)+1)</f>
        <v/>
      </c>
    </row>
    <row r="179">
      <c r="G179" s="8" t="n"/>
      <c r="H179" s="8" t="n"/>
      <c r="I179" s="8" t="n"/>
      <c r="J179" s="9">
        <f>IF(AND(H179="",I179=""),"",IF(I179&lt;&gt;"",I179,H179))</f>
        <v/>
      </c>
      <c r="K179" s="10">
        <f>IF(OR(H179="",J179=""),"",J179-H179)</f>
        <v/>
      </c>
      <c r="L179" s="10">
        <f>IF(OR(C179="",E179="Terminé"),"",IF(AND(H179&lt;&gt;"",H179&lt;TODAY()),"En retard",IF(AND(K179&lt;&gt;"",K179&gt;0),"Date qui glisse","")))</f>
        <v/>
      </c>
      <c r="N179" s="9">
        <f>IF(J179="","",J179-WEEKDAY(J179,2)+1)</f>
        <v/>
      </c>
    </row>
    <row r="180">
      <c r="G180" s="8" t="n"/>
      <c r="H180" s="8" t="n"/>
      <c r="I180" s="8" t="n"/>
      <c r="J180" s="9">
        <f>IF(AND(H180="",I180=""),"",IF(I180&lt;&gt;"",I180,H180))</f>
        <v/>
      </c>
      <c r="K180" s="10">
        <f>IF(OR(H180="",J180=""),"",J180-H180)</f>
        <v/>
      </c>
      <c r="L180" s="10">
        <f>IF(OR(C180="",E180="Terminé"),"",IF(AND(H180&lt;&gt;"",H180&lt;TODAY()),"En retard",IF(AND(K180&lt;&gt;"",K180&gt;0),"Date qui glisse","")))</f>
        <v/>
      </c>
      <c r="N180" s="9">
        <f>IF(J180="","",J180-WEEKDAY(J180,2)+1)</f>
        <v/>
      </c>
    </row>
    <row r="181">
      <c r="G181" s="8" t="n"/>
      <c r="H181" s="8" t="n"/>
      <c r="I181" s="8" t="n"/>
      <c r="J181" s="9">
        <f>IF(AND(H181="",I181=""),"",IF(I181&lt;&gt;"",I181,H181))</f>
        <v/>
      </c>
      <c r="K181" s="10">
        <f>IF(OR(H181="",J181=""),"",J181-H181)</f>
        <v/>
      </c>
      <c r="L181" s="10">
        <f>IF(OR(C181="",E181="Terminé"),"",IF(AND(H181&lt;&gt;"",H181&lt;TODAY()),"En retard",IF(AND(K181&lt;&gt;"",K181&gt;0),"Date qui glisse","")))</f>
        <v/>
      </c>
      <c r="N181" s="9">
        <f>IF(J181="","",J181-WEEKDAY(J181,2)+1)</f>
        <v/>
      </c>
    </row>
    <row r="182">
      <c r="G182" s="8" t="n"/>
      <c r="H182" s="8" t="n"/>
      <c r="I182" s="8" t="n"/>
      <c r="J182" s="9">
        <f>IF(AND(H182="",I182=""),"",IF(I182&lt;&gt;"",I182,H182))</f>
        <v/>
      </c>
      <c r="K182" s="10">
        <f>IF(OR(H182="",J182=""),"",J182-H182)</f>
        <v/>
      </c>
      <c r="L182" s="10">
        <f>IF(OR(C182="",E182="Terminé"),"",IF(AND(H182&lt;&gt;"",H182&lt;TODAY()),"En retard",IF(AND(K182&lt;&gt;"",K182&gt;0),"Date qui glisse","")))</f>
        <v/>
      </c>
      <c r="N182" s="9">
        <f>IF(J182="","",J182-WEEKDAY(J182,2)+1)</f>
        <v/>
      </c>
    </row>
    <row r="183">
      <c r="G183" s="8" t="n"/>
      <c r="H183" s="8" t="n"/>
      <c r="I183" s="8" t="n"/>
      <c r="J183" s="9">
        <f>IF(AND(H183="",I183=""),"",IF(I183&lt;&gt;"",I183,H183))</f>
        <v/>
      </c>
      <c r="K183" s="10">
        <f>IF(OR(H183="",J183=""),"",J183-H183)</f>
        <v/>
      </c>
      <c r="L183" s="10">
        <f>IF(OR(C183="",E183="Terminé"),"",IF(AND(H183&lt;&gt;"",H183&lt;TODAY()),"En retard",IF(AND(K183&lt;&gt;"",K183&gt;0),"Date qui glisse","")))</f>
        <v/>
      </c>
      <c r="N183" s="9">
        <f>IF(J183="","",J183-WEEKDAY(J183,2)+1)</f>
        <v/>
      </c>
    </row>
    <row r="184">
      <c r="G184" s="8" t="n"/>
      <c r="H184" s="8" t="n"/>
      <c r="I184" s="8" t="n"/>
      <c r="J184" s="9">
        <f>IF(AND(H184="",I184=""),"",IF(I184&lt;&gt;"",I184,H184))</f>
        <v/>
      </c>
      <c r="K184" s="10">
        <f>IF(OR(H184="",J184=""),"",J184-H184)</f>
        <v/>
      </c>
      <c r="L184" s="10">
        <f>IF(OR(C184="",E184="Terminé"),"",IF(AND(H184&lt;&gt;"",H184&lt;TODAY()),"En retard",IF(AND(K184&lt;&gt;"",K184&gt;0),"Date qui glisse","")))</f>
        <v/>
      </c>
      <c r="N184" s="9">
        <f>IF(J184="","",J184-WEEKDAY(J184,2)+1)</f>
        <v/>
      </c>
    </row>
    <row r="185">
      <c r="G185" s="8" t="n"/>
      <c r="H185" s="8" t="n"/>
      <c r="I185" s="8" t="n"/>
      <c r="J185" s="9">
        <f>IF(AND(H185="",I185=""),"",IF(I185&lt;&gt;"",I185,H185))</f>
        <v/>
      </c>
      <c r="K185" s="10">
        <f>IF(OR(H185="",J185=""),"",J185-H185)</f>
        <v/>
      </c>
      <c r="L185" s="10">
        <f>IF(OR(C185="",E185="Terminé"),"",IF(AND(H185&lt;&gt;"",H185&lt;TODAY()),"En retard",IF(AND(K185&lt;&gt;"",K185&gt;0),"Date qui glisse","")))</f>
        <v/>
      </c>
      <c r="N185" s="9">
        <f>IF(J185="","",J185-WEEKDAY(J185,2)+1)</f>
        <v/>
      </c>
    </row>
    <row r="186">
      <c r="G186" s="8" t="n"/>
      <c r="H186" s="8" t="n"/>
      <c r="I186" s="8" t="n"/>
      <c r="J186" s="9">
        <f>IF(AND(H186="",I186=""),"",IF(I186&lt;&gt;"",I186,H186))</f>
        <v/>
      </c>
      <c r="K186" s="10">
        <f>IF(OR(H186="",J186=""),"",J186-H186)</f>
        <v/>
      </c>
      <c r="L186" s="10">
        <f>IF(OR(C186="",E186="Terminé"),"",IF(AND(H186&lt;&gt;"",H186&lt;TODAY()),"En retard",IF(AND(K186&lt;&gt;"",K186&gt;0),"Date qui glisse","")))</f>
        <v/>
      </c>
      <c r="N186" s="9">
        <f>IF(J186="","",J186-WEEKDAY(J186,2)+1)</f>
        <v/>
      </c>
    </row>
    <row r="187">
      <c r="G187" s="8" t="n"/>
      <c r="H187" s="8" t="n"/>
      <c r="I187" s="8" t="n"/>
      <c r="J187" s="9">
        <f>IF(AND(H187="",I187=""),"",IF(I187&lt;&gt;"",I187,H187))</f>
        <v/>
      </c>
      <c r="K187" s="10">
        <f>IF(OR(H187="",J187=""),"",J187-H187)</f>
        <v/>
      </c>
      <c r="L187" s="10">
        <f>IF(OR(C187="",E187="Terminé"),"",IF(AND(H187&lt;&gt;"",H187&lt;TODAY()),"En retard",IF(AND(K187&lt;&gt;"",K187&gt;0),"Date qui glisse","")))</f>
        <v/>
      </c>
      <c r="N187" s="9">
        <f>IF(J187="","",J187-WEEKDAY(J187,2)+1)</f>
        <v/>
      </c>
    </row>
    <row r="188">
      <c r="G188" s="8" t="n"/>
      <c r="H188" s="8" t="n"/>
      <c r="I188" s="8" t="n"/>
      <c r="J188" s="9">
        <f>IF(AND(H188="",I188=""),"",IF(I188&lt;&gt;"",I188,H188))</f>
        <v/>
      </c>
      <c r="K188" s="10">
        <f>IF(OR(H188="",J188=""),"",J188-H188)</f>
        <v/>
      </c>
      <c r="L188" s="10">
        <f>IF(OR(C188="",E188="Terminé"),"",IF(AND(H188&lt;&gt;"",H188&lt;TODAY()),"En retard",IF(AND(K188&lt;&gt;"",K188&gt;0),"Date qui glisse","")))</f>
        <v/>
      </c>
      <c r="N188" s="9">
        <f>IF(J188="","",J188-WEEKDAY(J188,2)+1)</f>
        <v/>
      </c>
    </row>
    <row r="189">
      <c r="G189" s="8" t="n"/>
      <c r="H189" s="8" t="n"/>
      <c r="I189" s="8" t="n"/>
      <c r="J189" s="9">
        <f>IF(AND(H189="",I189=""),"",IF(I189&lt;&gt;"",I189,H189))</f>
        <v/>
      </c>
      <c r="K189" s="10">
        <f>IF(OR(H189="",J189=""),"",J189-H189)</f>
        <v/>
      </c>
      <c r="L189" s="10">
        <f>IF(OR(C189="",E189="Terminé"),"",IF(AND(H189&lt;&gt;"",H189&lt;TODAY()),"En retard",IF(AND(K189&lt;&gt;"",K189&gt;0),"Date qui glisse","")))</f>
        <v/>
      </c>
      <c r="N189" s="9">
        <f>IF(J189="","",J189-WEEKDAY(J189,2)+1)</f>
        <v/>
      </c>
    </row>
    <row r="190">
      <c r="G190" s="8" t="n"/>
      <c r="H190" s="8" t="n"/>
      <c r="I190" s="8" t="n"/>
      <c r="J190" s="9">
        <f>IF(AND(H190="",I190=""),"",IF(I190&lt;&gt;"",I190,H190))</f>
        <v/>
      </c>
      <c r="K190" s="10">
        <f>IF(OR(H190="",J190=""),"",J190-H190)</f>
        <v/>
      </c>
      <c r="L190" s="10">
        <f>IF(OR(C190="",E190="Terminé"),"",IF(AND(H190&lt;&gt;"",H190&lt;TODAY()),"En retard",IF(AND(K190&lt;&gt;"",K190&gt;0),"Date qui glisse","")))</f>
        <v/>
      </c>
      <c r="N190" s="9">
        <f>IF(J190="","",J190-WEEKDAY(J190,2)+1)</f>
        <v/>
      </c>
    </row>
    <row r="191">
      <c r="G191" s="8" t="n"/>
      <c r="H191" s="8" t="n"/>
      <c r="I191" s="8" t="n"/>
      <c r="J191" s="9">
        <f>IF(AND(H191="",I191=""),"",IF(I191&lt;&gt;"",I191,H191))</f>
        <v/>
      </c>
      <c r="K191" s="10">
        <f>IF(OR(H191="",J191=""),"",J191-H191)</f>
        <v/>
      </c>
      <c r="L191" s="10">
        <f>IF(OR(C191="",E191="Terminé"),"",IF(AND(H191&lt;&gt;"",H191&lt;TODAY()),"En retard",IF(AND(K191&lt;&gt;"",K191&gt;0),"Date qui glisse","")))</f>
        <v/>
      </c>
      <c r="N191" s="9">
        <f>IF(J191="","",J191-WEEKDAY(J191,2)+1)</f>
        <v/>
      </c>
    </row>
    <row r="192">
      <c r="G192" s="8" t="n"/>
      <c r="H192" s="8" t="n"/>
      <c r="I192" s="8" t="n"/>
      <c r="J192" s="9">
        <f>IF(AND(H192="",I192=""),"",IF(I192&lt;&gt;"",I192,H192))</f>
        <v/>
      </c>
      <c r="K192" s="10">
        <f>IF(OR(H192="",J192=""),"",J192-H192)</f>
        <v/>
      </c>
      <c r="L192" s="10">
        <f>IF(OR(C192="",E192="Terminé"),"",IF(AND(H192&lt;&gt;"",H192&lt;TODAY()),"En retard",IF(AND(K192&lt;&gt;"",K192&gt;0),"Date qui glisse","")))</f>
        <v/>
      </c>
      <c r="N192" s="9">
        <f>IF(J192="","",J192-WEEKDAY(J192,2)+1)</f>
        <v/>
      </c>
    </row>
    <row r="193">
      <c r="G193" s="8" t="n"/>
      <c r="H193" s="8" t="n"/>
      <c r="I193" s="8" t="n"/>
      <c r="J193" s="9">
        <f>IF(AND(H193="",I193=""),"",IF(I193&lt;&gt;"",I193,H193))</f>
        <v/>
      </c>
      <c r="K193" s="10">
        <f>IF(OR(H193="",J193=""),"",J193-H193)</f>
        <v/>
      </c>
      <c r="L193" s="10">
        <f>IF(OR(C193="",E193="Terminé"),"",IF(AND(H193&lt;&gt;"",H193&lt;TODAY()),"En retard",IF(AND(K193&lt;&gt;"",K193&gt;0),"Date qui glisse","")))</f>
        <v/>
      </c>
      <c r="N193" s="9">
        <f>IF(J193="","",J193-WEEKDAY(J193,2)+1)</f>
        <v/>
      </c>
    </row>
    <row r="194">
      <c r="G194" s="8" t="n"/>
      <c r="H194" s="8" t="n"/>
      <c r="I194" s="8" t="n"/>
      <c r="J194" s="9">
        <f>IF(AND(H194="",I194=""),"",IF(I194&lt;&gt;"",I194,H194))</f>
        <v/>
      </c>
      <c r="K194" s="10">
        <f>IF(OR(H194="",J194=""),"",J194-H194)</f>
        <v/>
      </c>
      <c r="L194" s="10">
        <f>IF(OR(C194="",E194="Terminé"),"",IF(AND(H194&lt;&gt;"",H194&lt;TODAY()),"En retard",IF(AND(K194&lt;&gt;"",K194&gt;0),"Date qui glisse","")))</f>
        <v/>
      </c>
      <c r="N194" s="9">
        <f>IF(J194="","",J194-WEEKDAY(J194,2)+1)</f>
        <v/>
      </c>
    </row>
    <row r="195">
      <c r="G195" s="8" t="n"/>
      <c r="H195" s="8" t="n"/>
      <c r="I195" s="8" t="n"/>
      <c r="J195" s="9">
        <f>IF(AND(H195="",I195=""),"",IF(I195&lt;&gt;"",I195,H195))</f>
        <v/>
      </c>
      <c r="K195" s="10">
        <f>IF(OR(H195="",J195=""),"",J195-H195)</f>
        <v/>
      </c>
      <c r="L195" s="10">
        <f>IF(OR(C195="",E195="Terminé"),"",IF(AND(H195&lt;&gt;"",H195&lt;TODAY()),"En retard",IF(AND(K195&lt;&gt;"",K195&gt;0),"Date qui glisse","")))</f>
        <v/>
      </c>
      <c r="N195" s="9">
        <f>IF(J195="","",J195-WEEKDAY(J195,2)+1)</f>
        <v/>
      </c>
    </row>
    <row r="196">
      <c r="G196" s="8" t="n"/>
      <c r="H196" s="8" t="n"/>
      <c r="I196" s="8" t="n"/>
      <c r="J196" s="9">
        <f>IF(AND(H196="",I196=""),"",IF(I196&lt;&gt;"",I196,H196))</f>
        <v/>
      </c>
      <c r="K196" s="10">
        <f>IF(OR(H196="",J196=""),"",J196-H196)</f>
        <v/>
      </c>
      <c r="L196" s="10">
        <f>IF(OR(C196="",E196="Terminé"),"",IF(AND(H196&lt;&gt;"",H196&lt;TODAY()),"En retard",IF(AND(K196&lt;&gt;"",K196&gt;0),"Date qui glisse","")))</f>
        <v/>
      </c>
      <c r="N196" s="9">
        <f>IF(J196="","",J196-WEEKDAY(J196,2)+1)</f>
        <v/>
      </c>
    </row>
    <row r="197">
      <c r="G197" s="8" t="n"/>
      <c r="H197" s="8" t="n"/>
      <c r="I197" s="8" t="n"/>
      <c r="J197" s="9">
        <f>IF(AND(H197="",I197=""),"",IF(I197&lt;&gt;"",I197,H197))</f>
        <v/>
      </c>
      <c r="K197" s="10">
        <f>IF(OR(H197="",J197=""),"",J197-H197)</f>
        <v/>
      </c>
      <c r="L197" s="10">
        <f>IF(OR(C197="",E197="Terminé"),"",IF(AND(H197&lt;&gt;"",H197&lt;TODAY()),"En retard",IF(AND(K197&lt;&gt;"",K197&gt;0),"Date qui glisse","")))</f>
        <v/>
      </c>
      <c r="N197" s="9">
        <f>IF(J197="","",J197-WEEKDAY(J197,2)+1)</f>
        <v/>
      </c>
    </row>
    <row r="198">
      <c r="G198" s="8" t="n"/>
      <c r="H198" s="8" t="n"/>
      <c r="I198" s="8" t="n"/>
      <c r="J198" s="9">
        <f>IF(AND(H198="",I198=""),"",IF(I198&lt;&gt;"",I198,H198))</f>
        <v/>
      </c>
      <c r="K198" s="10">
        <f>IF(OR(H198="",J198=""),"",J198-H198)</f>
        <v/>
      </c>
      <c r="L198" s="10">
        <f>IF(OR(C198="",E198="Terminé"),"",IF(AND(H198&lt;&gt;"",H198&lt;TODAY()),"En retard",IF(AND(K198&lt;&gt;"",K198&gt;0),"Date qui glisse","")))</f>
        <v/>
      </c>
      <c r="N198" s="9">
        <f>IF(J198="","",J198-WEEKDAY(J198,2)+1)</f>
        <v/>
      </c>
    </row>
    <row r="199">
      <c r="G199" s="8" t="n"/>
      <c r="H199" s="8" t="n"/>
      <c r="I199" s="8" t="n"/>
      <c r="J199" s="9">
        <f>IF(AND(H199="",I199=""),"",IF(I199&lt;&gt;"",I199,H199))</f>
        <v/>
      </c>
      <c r="K199" s="10">
        <f>IF(OR(H199="",J199=""),"",J199-H199)</f>
        <v/>
      </c>
      <c r="L199" s="10">
        <f>IF(OR(C199="",E199="Terminé"),"",IF(AND(H199&lt;&gt;"",H199&lt;TODAY()),"En retard",IF(AND(K199&lt;&gt;"",K199&gt;0),"Date qui glisse","")))</f>
        <v/>
      </c>
      <c r="N199" s="9">
        <f>IF(J199="","",J199-WEEKDAY(J199,2)+1)</f>
        <v/>
      </c>
    </row>
    <row r="200">
      <c r="G200" s="8" t="n"/>
      <c r="H200" s="8" t="n"/>
      <c r="I200" s="8" t="n"/>
      <c r="J200" s="9">
        <f>IF(AND(H200="",I200=""),"",IF(I200&lt;&gt;"",I200,H200))</f>
        <v/>
      </c>
      <c r="K200" s="10">
        <f>IF(OR(H200="",J200=""),"",J200-H200)</f>
        <v/>
      </c>
      <c r="L200" s="10">
        <f>IF(OR(C200="",E200="Terminé"),"",IF(AND(H200&lt;&gt;"",H200&lt;TODAY()),"En retard",IF(AND(K200&lt;&gt;"",K200&gt;0),"Date qui glisse","")))</f>
        <v/>
      </c>
      <c r="N200" s="9">
        <f>IF(J200="","",J200-WEEKDAY(J200,2)+1)</f>
        <v/>
      </c>
    </row>
    <row r="201">
      <c r="G201" s="8" t="n"/>
      <c r="H201" s="8" t="n"/>
      <c r="I201" s="8" t="n"/>
      <c r="J201" s="9">
        <f>IF(AND(H201="",I201=""),"",IF(I201&lt;&gt;"",I201,H201))</f>
        <v/>
      </c>
      <c r="K201" s="10">
        <f>IF(OR(H201="",J201=""),"",J201-H201)</f>
        <v/>
      </c>
      <c r="L201" s="10">
        <f>IF(OR(C201="",E201="Terminé"),"",IF(AND(H201&lt;&gt;"",H201&lt;TODAY()),"En retard",IF(AND(K201&lt;&gt;"",K201&gt;0),"Date qui glisse","")))</f>
        <v/>
      </c>
      <c r="N201" s="9">
        <f>IF(J201="","",J201-WEEKDAY(J201,2)+1)</f>
        <v/>
      </c>
    </row>
    <row r="202">
      <c r="G202" s="8" t="n"/>
      <c r="H202" s="8" t="n"/>
      <c r="I202" s="8" t="n"/>
      <c r="J202" s="9">
        <f>IF(AND(H202="",I202=""),"",IF(I202&lt;&gt;"",I202,H202))</f>
        <v/>
      </c>
      <c r="K202" s="10">
        <f>IF(OR(H202="",J202=""),"",J202-H202)</f>
        <v/>
      </c>
      <c r="L202" s="10">
        <f>IF(OR(C202="",E202="Terminé"),"",IF(AND(H202&lt;&gt;"",H202&lt;TODAY()),"En retard",IF(AND(K202&lt;&gt;"",K202&gt;0),"Date qui glisse","")))</f>
        <v/>
      </c>
      <c r="N202" s="9">
        <f>IF(J202="","",J202-WEEKDAY(J202,2)+1)</f>
        <v/>
      </c>
    </row>
    <row r="203">
      <c r="G203" s="8" t="n"/>
      <c r="H203" s="8" t="n"/>
      <c r="I203" s="8" t="n"/>
      <c r="J203" s="9">
        <f>IF(AND(H203="",I203=""),"",IF(I203&lt;&gt;"",I203,H203))</f>
        <v/>
      </c>
      <c r="K203" s="10">
        <f>IF(OR(H203="",J203=""),"",J203-H203)</f>
        <v/>
      </c>
      <c r="L203" s="10">
        <f>IF(OR(C203="",E203="Terminé"),"",IF(AND(H203&lt;&gt;"",H203&lt;TODAY()),"En retard",IF(AND(K203&lt;&gt;"",K203&gt;0),"Date qui glisse","")))</f>
        <v/>
      </c>
      <c r="N203" s="9">
        <f>IF(J203="","",J203-WEEKDAY(J203,2)+1)</f>
        <v/>
      </c>
    </row>
    <row r="204">
      <c r="G204" s="8" t="n"/>
      <c r="H204" s="8" t="n"/>
      <c r="I204" s="8" t="n"/>
      <c r="J204" s="9">
        <f>IF(AND(H204="",I204=""),"",IF(I204&lt;&gt;"",I204,H204))</f>
        <v/>
      </c>
      <c r="K204" s="10">
        <f>IF(OR(H204="",J204=""),"",J204-H204)</f>
        <v/>
      </c>
      <c r="L204" s="10">
        <f>IF(OR(C204="",E204="Terminé"),"",IF(AND(H204&lt;&gt;"",H204&lt;TODAY()),"En retard",IF(AND(K204&lt;&gt;"",K204&gt;0),"Date qui glisse","")))</f>
        <v/>
      </c>
      <c r="N204" s="9">
        <f>IF(J204="","",J204-WEEKDAY(J204,2)+1)</f>
        <v/>
      </c>
    </row>
    <row r="205">
      <c r="G205" s="8" t="n"/>
      <c r="H205" s="8" t="n"/>
      <c r="I205" s="8" t="n"/>
      <c r="J205" s="9">
        <f>IF(AND(H205="",I205=""),"",IF(I205&lt;&gt;"",I205,H205))</f>
        <v/>
      </c>
      <c r="K205" s="10">
        <f>IF(OR(H205="",J205=""),"",J205-H205)</f>
        <v/>
      </c>
      <c r="L205" s="10">
        <f>IF(OR(C205="",E205="Terminé"),"",IF(AND(H205&lt;&gt;"",H205&lt;TODAY()),"En retard",IF(AND(K205&lt;&gt;"",K205&gt;0),"Date qui glisse","")))</f>
        <v/>
      </c>
      <c r="N205" s="9">
        <f>IF(J205="","",J205-WEEKDAY(J205,2)+1)</f>
        <v/>
      </c>
    </row>
    <row r="206">
      <c r="G206" s="8" t="n"/>
      <c r="H206" s="8" t="n"/>
      <c r="I206" s="8" t="n"/>
      <c r="J206" s="9">
        <f>IF(AND(H206="",I206=""),"",IF(I206&lt;&gt;"",I206,H206))</f>
        <v/>
      </c>
      <c r="K206" s="10">
        <f>IF(OR(H206="",J206=""),"",J206-H206)</f>
        <v/>
      </c>
      <c r="L206" s="10">
        <f>IF(OR(C206="",E206="Terminé"),"",IF(AND(H206&lt;&gt;"",H206&lt;TODAY()),"En retard",IF(AND(K206&lt;&gt;"",K206&gt;0),"Date qui glisse","")))</f>
        <v/>
      </c>
      <c r="N206" s="9">
        <f>IF(J206="","",J206-WEEKDAY(J206,2)+1)</f>
        <v/>
      </c>
    </row>
    <row r="207">
      <c r="G207" s="8" t="n"/>
      <c r="H207" s="8" t="n"/>
      <c r="I207" s="8" t="n"/>
      <c r="J207" s="9">
        <f>IF(AND(H207="",I207=""),"",IF(I207&lt;&gt;"",I207,H207))</f>
        <v/>
      </c>
      <c r="K207" s="10">
        <f>IF(OR(H207="",J207=""),"",J207-H207)</f>
        <v/>
      </c>
      <c r="L207" s="10">
        <f>IF(OR(C207="",E207="Terminé"),"",IF(AND(H207&lt;&gt;"",H207&lt;TODAY()),"En retard",IF(AND(K207&lt;&gt;"",K207&gt;0),"Date qui glisse","")))</f>
        <v/>
      </c>
      <c r="N207" s="9">
        <f>IF(J207="","",J207-WEEKDAY(J207,2)+1)</f>
        <v/>
      </c>
    </row>
    <row r="208">
      <c r="G208" s="8" t="n"/>
      <c r="H208" s="8" t="n"/>
      <c r="I208" s="8" t="n"/>
      <c r="J208" s="9">
        <f>IF(AND(H208="",I208=""),"",IF(I208&lt;&gt;"",I208,H208))</f>
        <v/>
      </c>
      <c r="K208" s="10">
        <f>IF(OR(H208="",J208=""),"",J208-H208)</f>
        <v/>
      </c>
      <c r="L208" s="10">
        <f>IF(OR(C208="",E208="Terminé"),"",IF(AND(H208&lt;&gt;"",H208&lt;TODAY()),"En retard",IF(AND(K208&lt;&gt;"",K208&gt;0),"Date qui glisse","")))</f>
        <v/>
      </c>
      <c r="N208" s="9">
        <f>IF(J208="","",J208-WEEKDAY(J208,2)+1)</f>
        <v/>
      </c>
    </row>
    <row r="209">
      <c r="G209" s="8" t="n"/>
      <c r="H209" s="8" t="n"/>
      <c r="I209" s="8" t="n"/>
      <c r="J209" s="9">
        <f>IF(AND(H209="",I209=""),"",IF(I209&lt;&gt;"",I209,H209))</f>
        <v/>
      </c>
      <c r="K209" s="10">
        <f>IF(OR(H209="",J209=""),"",J209-H209)</f>
        <v/>
      </c>
      <c r="L209" s="10">
        <f>IF(OR(C209="",E209="Terminé"),"",IF(AND(H209&lt;&gt;"",H209&lt;TODAY()),"En retard",IF(AND(K209&lt;&gt;"",K209&gt;0),"Date qui glisse","")))</f>
        <v/>
      </c>
      <c r="N209" s="9">
        <f>IF(J209="","",J209-WEEKDAY(J209,2)+1)</f>
        <v/>
      </c>
    </row>
    <row r="210">
      <c r="G210" s="8" t="n"/>
      <c r="H210" s="8" t="n"/>
      <c r="I210" s="8" t="n"/>
      <c r="J210" s="9">
        <f>IF(AND(H210="",I210=""),"",IF(I210&lt;&gt;"",I210,H210))</f>
        <v/>
      </c>
      <c r="K210" s="10">
        <f>IF(OR(H210="",J210=""),"",J210-H210)</f>
        <v/>
      </c>
      <c r="L210" s="10">
        <f>IF(OR(C210="",E210="Terminé"),"",IF(AND(H210&lt;&gt;"",H210&lt;TODAY()),"En retard",IF(AND(K210&lt;&gt;"",K210&gt;0),"Date qui glisse","")))</f>
        <v/>
      </c>
      <c r="N210" s="9">
        <f>IF(J210="","",J210-WEEKDAY(J210,2)+1)</f>
        <v/>
      </c>
    </row>
    <row r="211">
      <c r="G211" s="8" t="n"/>
      <c r="H211" s="8" t="n"/>
      <c r="I211" s="8" t="n"/>
      <c r="J211" s="9">
        <f>IF(AND(H211="",I211=""),"",IF(I211&lt;&gt;"",I211,H211))</f>
        <v/>
      </c>
      <c r="K211" s="10">
        <f>IF(OR(H211="",J211=""),"",J211-H211)</f>
        <v/>
      </c>
      <c r="L211" s="10">
        <f>IF(OR(C211="",E211="Terminé"),"",IF(AND(H211&lt;&gt;"",H211&lt;TODAY()),"En retard",IF(AND(K211&lt;&gt;"",K211&gt;0),"Date qui glisse","")))</f>
        <v/>
      </c>
      <c r="N211" s="9">
        <f>IF(J211="","",J211-WEEKDAY(J211,2)+1)</f>
        <v/>
      </c>
    </row>
    <row r="212">
      <c r="G212" s="8" t="n"/>
      <c r="H212" s="8" t="n"/>
      <c r="I212" s="8" t="n"/>
      <c r="J212" s="9">
        <f>IF(AND(H212="",I212=""),"",IF(I212&lt;&gt;"",I212,H212))</f>
        <v/>
      </c>
      <c r="K212" s="10">
        <f>IF(OR(H212="",J212=""),"",J212-H212)</f>
        <v/>
      </c>
      <c r="L212" s="10">
        <f>IF(OR(C212="",E212="Terminé"),"",IF(AND(H212&lt;&gt;"",H212&lt;TODAY()),"En retard",IF(AND(K212&lt;&gt;"",K212&gt;0),"Date qui glisse","")))</f>
        <v/>
      </c>
      <c r="N212" s="9">
        <f>IF(J212="","",J212-WEEKDAY(J212,2)+1)</f>
        <v/>
      </c>
    </row>
    <row r="213">
      <c r="G213" s="8" t="n"/>
      <c r="H213" s="8" t="n"/>
      <c r="I213" s="8" t="n"/>
      <c r="J213" s="9">
        <f>IF(AND(H213="",I213=""),"",IF(I213&lt;&gt;"",I213,H213))</f>
        <v/>
      </c>
      <c r="K213" s="10">
        <f>IF(OR(H213="",J213=""),"",J213-H213)</f>
        <v/>
      </c>
      <c r="L213" s="10">
        <f>IF(OR(C213="",E213="Terminé"),"",IF(AND(H213&lt;&gt;"",H213&lt;TODAY()),"En retard",IF(AND(K213&lt;&gt;"",K213&gt;0),"Date qui glisse","")))</f>
        <v/>
      </c>
      <c r="N213" s="9">
        <f>IF(J213="","",J213-WEEKDAY(J213,2)+1)</f>
        <v/>
      </c>
    </row>
    <row r="214">
      <c r="G214" s="8" t="n"/>
      <c r="H214" s="8" t="n"/>
      <c r="I214" s="8" t="n"/>
      <c r="J214" s="9">
        <f>IF(AND(H214="",I214=""),"",IF(I214&lt;&gt;"",I214,H214))</f>
        <v/>
      </c>
      <c r="K214" s="10">
        <f>IF(OR(H214="",J214=""),"",J214-H214)</f>
        <v/>
      </c>
      <c r="L214" s="10">
        <f>IF(OR(C214="",E214="Terminé"),"",IF(AND(H214&lt;&gt;"",H214&lt;TODAY()),"En retard",IF(AND(K214&lt;&gt;"",K214&gt;0),"Date qui glisse","")))</f>
        <v/>
      </c>
      <c r="N214" s="9">
        <f>IF(J214="","",J214-WEEKDAY(J214,2)+1)</f>
        <v/>
      </c>
    </row>
    <row r="215">
      <c r="G215" s="8" t="n"/>
      <c r="H215" s="8" t="n"/>
      <c r="I215" s="8" t="n"/>
      <c r="J215" s="9">
        <f>IF(AND(H215="",I215=""),"",IF(I215&lt;&gt;"",I215,H215))</f>
        <v/>
      </c>
      <c r="K215" s="10">
        <f>IF(OR(H215="",J215=""),"",J215-H215)</f>
        <v/>
      </c>
      <c r="L215" s="10">
        <f>IF(OR(C215="",E215="Terminé"),"",IF(AND(H215&lt;&gt;"",H215&lt;TODAY()),"En retard",IF(AND(K215&lt;&gt;"",K215&gt;0),"Date qui glisse","")))</f>
        <v/>
      </c>
      <c r="N215" s="9">
        <f>IF(J215="","",J215-WEEKDAY(J215,2)+1)</f>
        <v/>
      </c>
    </row>
    <row r="216">
      <c r="G216" s="8" t="n"/>
      <c r="H216" s="8" t="n"/>
      <c r="I216" s="8" t="n"/>
      <c r="J216" s="9">
        <f>IF(AND(H216="",I216=""),"",IF(I216&lt;&gt;"",I216,H216))</f>
        <v/>
      </c>
      <c r="K216" s="10">
        <f>IF(OR(H216="",J216=""),"",J216-H216)</f>
        <v/>
      </c>
      <c r="L216" s="10">
        <f>IF(OR(C216="",E216="Terminé"),"",IF(AND(H216&lt;&gt;"",H216&lt;TODAY()),"En retard",IF(AND(K216&lt;&gt;"",K216&gt;0),"Date qui glisse","")))</f>
        <v/>
      </c>
      <c r="N216" s="9">
        <f>IF(J216="","",J216-WEEKDAY(J216,2)+1)</f>
        <v/>
      </c>
    </row>
    <row r="217">
      <c r="G217" s="8" t="n"/>
      <c r="H217" s="8" t="n"/>
      <c r="I217" s="8" t="n"/>
      <c r="J217" s="9">
        <f>IF(AND(H217="",I217=""),"",IF(I217&lt;&gt;"",I217,H217))</f>
        <v/>
      </c>
      <c r="K217" s="10">
        <f>IF(OR(H217="",J217=""),"",J217-H217)</f>
        <v/>
      </c>
      <c r="L217" s="10">
        <f>IF(OR(C217="",E217="Terminé"),"",IF(AND(H217&lt;&gt;"",H217&lt;TODAY()),"En retard",IF(AND(K217&lt;&gt;"",K217&gt;0),"Date qui glisse","")))</f>
        <v/>
      </c>
      <c r="N217" s="9">
        <f>IF(J217="","",J217-WEEKDAY(J217,2)+1)</f>
        <v/>
      </c>
    </row>
    <row r="218">
      <c r="G218" s="8" t="n"/>
      <c r="H218" s="8" t="n"/>
      <c r="I218" s="8" t="n"/>
      <c r="J218" s="9">
        <f>IF(AND(H218="",I218=""),"",IF(I218&lt;&gt;"",I218,H218))</f>
        <v/>
      </c>
      <c r="K218" s="10">
        <f>IF(OR(H218="",J218=""),"",J218-H218)</f>
        <v/>
      </c>
      <c r="L218" s="10">
        <f>IF(OR(C218="",E218="Terminé"),"",IF(AND(H218&lt;&gt;"",H218&lt;TODAY()),"En retard",IF(AND(K218&lt;&gt;"",K218&gt;0),"Date qui glisse","")))</f>
        <v/>
      </c>
      <c r="N218" s="9">
        <f>IF(J218="","",J218-WEEKDAY(J218,2)+1)</f>
        <v/>
      </c>
    </row>
    <row r="219">
      <c r="G219" s="8" t="n"/>
      <c r="H219" s="8" t="n"/>
      <c r="I219" s="8" t="n"/>
      <c r="J219" s="9">
        <f>IF(AND(H219="",I219=""),"",IF(I219&lt;&gt;"",I219,H219))</f>
        <v/>
      </c>
      <c r="K219" s="10">
        <f>IF(OR(H219="",J219=""),"",J219-H219)</f>
        <v/>
      </c>
      <c r="L219" s="10">
        <f>IF(OR(C219="",E219="Terminé"),"",IF(AND(H219&lt;&gt;"",H219&lt;TODAY()),"En retard",IF(AND(K219&lt;&gt;"",K219&gt;0),"Date qui glisse","")))</f>
        <v/>
      </c>
      <c r="N219" s="9">
        <f>IF(J219="","",J219-WEEKDAY(J219,2)+1)</f>
        <v/>
      </c>
    </row>
    <row r="220">
      <c r="G220" s="8" t="n"/>
      <c r="H220" s="8" t="n"/>
      <c r="I220" s="8" t="n"/>
      <c r="J220" s="9">
        <f>IF(AND(H220="",I220=""),"",IF(I220&lt;&gt;"",I220,H220))</f>
        <v/>
      </c>
      <c r="K220" s="10">
        <f>IF(OR(H220="",J220=""),"",J220-H220)</f>
        <v/>
      </c>
      <c r="L220" s="10">
        <f>IF(OR(C220="",E220="Terminé"),"",IF(AND(H220&lt;&gt;"",H220&lt;TODAY()),"En retard",IF(AND(K220&lt;&gt;"",K220&gt;0),"Date qui glisse","")))</f>
        <v/>
      </c>
      <c r="N220" s="9">
        <f>IF(J220="","",J220-WEEKDAY(J220,2)+1)</f>
        <v/>
      </c>
    </row>
    <row r="221">
      <c r="G221" s="8" t="n"/>
      <c r="H221" s="8" t="n"/>
      <c r="I221" s="8" t="n"/>
      <c r="J221" s="9">
        <f>IF(AND(H221="",I221=""),"",IF(I221&lt;&gt;"",I221,H221))</f>
        <v/>
      </c>
      <c r="K221" s="10">
        <f>IF(OR(H221="",J221=""),"",J221-H221)</f>
        <v/>
      </c>
      <c r="L221" s="10">
        <f>IF(OR(C221="",E221="Terminé"),"",IF(AND(H221&lt;&gt;"",H221&lt;TODAY()),"En retard",IF(AND(K221&lt;&gt;"",K221&gt;0),"Date qui glisse","")))</f>
        <v/>
      </c>
      <c r="N221" s="9">
        <f>IF(J221="","",J221-WEEKDAY(J221,2)+1)</f>
        <v/>
      </c>
    </row>
    <row r="222">
      <c r="G222" s="8" t="n"/>
      <c r="H222" s="8" t="n"/>
      <c r="I222" s="8" t="n"/>
      <c r="J222" s="9">
        <f>IF(AND(H222="",I222=""),"",IF(I222&lt;&gt;"",I222,H222))</f>
        <v/>
      </c>
      <c r="K222" s="10">
        <f>IF(OR(H222="",J222=""),"",J222-H222)</f>
        <v/>
      </c>
      <c r="L222" s="10">
        <f>IF(OR(C222="",E222="Terminé"),"",IF(AND(H222&lt;&gt;"",H222&lt;TODAY()),"En retard",IF(AND(K222&lt;&gt;"",K222&gt;0),"Date qui glisse","")))</f>
        <v/>
      </c>
      <c r="N222" s="9">
        <f>IF(J222="","",J222-WEEKDAY(J222,2)+1)</f>
        <v/>
      </c>
    </row>
    <row r="223">
      <c r="G223" s="8" t="n"/>
      <c r="H223" s="8" t="n"/>
      <c r="I223" s="8" t="n"/>
      <c r="J223" s="9">
        <f>IF(AND(H223="",I223=""),"",IF(I223&lt;&gt;"",I223,H223))</f>
        <v/>
      </c>
      <c r="K223" s="10">
        <f>IF(OR(H223="",J223=""),"",J223-H223)</f>
        <v/>
      </c>
      <c r="L223" s="10">
        <f>IF(OR(C223="",E223="Terminé"),"",IF(AND(H223&lt;&gt;"",H223&lt;TODAY()),"En retard",IF(AND(K223&lt;&gt;"",K223&gt;0),"Date qui glisse","")))</f>
        <v/>
      </c>
      <c r="N223" s="9">
        <f>IF(J223="","",J223-WEEKDAY(J223,2)+1)</f>
        <v/>
      </c>
    </row>
    <row r="224">
      <c r="G224" s="8" t="n"/>
      <c r="H224" s="8" t="n"/>
      <c r="I224" s="8" t="n"/>
      <c r="J224" s="9">
        <f>IF(AND(H224="",I224=""),"",IF(I224&lt;&gt;"",I224,H224))</f>
        <v/>
      </c>
      <c r="K224" s="10">
        <f>IF(OR(H224="",J224=""),"",J224-H224)</f>
        <v/>
      </c>
      <c r="L224" s="10">
        <f>IF(OR(C224="",E224="Terminé"),"",IF(AND(H224&lt;&gt;"",H224&lt;TODAY()),"En retard",IF(AND(K224&lt;&gt;"",K224&gt;0),"Date qui glisse","")))</f>
        <v/>
      </c>
      <c r="N224" s="9">
        <f>IF(J224="","",J224-WEEKDAY(J224,2)+1)</f>
        <v/>
      </c>
    </row>
    <row r="225">
      <c r="G225" s="8" t="n"/>
      <c r="H225" s="8" t="n"/>
      <c r="I225" s="8" t="n"/>
      <c r="J225" s="9">
        <f>IF(AND(H225="",I225=""),"",IF(I225&lt;&gt;"",I225,H225))</f>
        <v/>
      </c>
      <c r="K225" s="10">
        <f>IF(OR(H225="",J225=""),"",J225-H225)</f>
        <v/>
      </c>
      <c r="L225" s="10">
        <f>IF(OR(C225="",E225="Terminé"),"",IF(AND(H225&lt;&gt;"",H225&lt;TODAY()),"En retard",IF(AND(K225&lt;&gt;"",K225&gt;0),"Date qui glisse","")))</f>
        <v/>
      </c>
      <c r="N225" s="9">
        <f>IF(J225="","",J225-WEEKDAY(J225,2)+1)</f>
        <v/>
      </c>
    </row>
    <row r="226">
      <c r="G226" s="8" t="n"/>
      <c r="H226" s="8" t="n"/>
      <c r="I226" s="8" t="n"/>
      <c r="J226" s="9">
        <f>IF(AND(H226="",I226=""),"",IF(I226&lt;&gt;"",I226,H226))</f>
        <v/>
      </c>
      <c r="K226" s="10">
        <f>IF(OR(H226="",J226=""),"",J226-H226)</f>
        <v/>
      </c>
      <c r="L226" s="10">
        <f>IF(OR(C226="",E226="Terminé"),"",IF(AND(H226&lt;&gt;"",H226&lt;TODAY()),"En retard",IF(AND(K226&lt;&gt;"",K226&gt;0),"Date qui glisse","")))</f>
        <v/>
      </c>
      <c r="N226" s="9">
        <f>IF(J226="","",J226-WEEKDAY(J226,2)+1)</f>
        <v/>
      </c>
    </row>
    <row r="227">
      <c r="G227" s="8" t="n"/>
      <c r="H227" s="8" t="n"/>
      <c r="I227" s="8" t="n"/>
      <c r="J227" s="9">
        <f>IF(AND(H227="",I227=""),"",IF(I227&lt;&gt;"",I227,H227))</f>
        <v/>
      </c>
      <c r="K227" s="10">
        <f>IF(OR(H227="",J227=""),"",J227-H227)</f>
        <v/>
      </c>
      <c r="L227" s="10">
        <f>IF(OR(C227="",E227="Terminé"),"",IF(AND(H227&lt;&gt;"",H227&lt;TODAY()),"En retard",IF(AND(K227&lt;&gt;"",K227&gt;0),"Date qui glisse","")))</f>
        <v/>
      </c>
      <c r="N227" s="9">
        <f>IF(J227="","",J227-WEEKDAY(J227,2)+1)</f>
        <v/>
      </c>
    </row>
    <row r="228">
      <c r="G228" s="8" t="n"/>
      <c r="H228" s="8" t="n"/>
      <c r="I228" s="8" t="n"/>
      <c r="J228" s="9">
        <f>IF(AND(H228="",I228=""),"",IF(I228&lt;&gt;"",I228,H228))</f>
        <v/>
      </c>
      <c r="K228" s="10">
        <f>IF(OR(H228="",J228=""),"",J228-H228)</f>
        <v/>
      </c>
      <c r="L228" s="10">
        <f>IF(OR(C228="",E228="Terminé"),"",IF(AND(H228&lt;&gt;"",H228&lt;TODAY()),"En retard",IF(AND(K228&lt;&gt;"",K228&gt;0),"Date qui glisse","")))</f>
        <v/>
      </c>
      <c r="N228" s="9">
        <f>IF(J228="","",J228-WEEKDAY(J228,2)+1)</f>
        <v/>
      </c>
    </row>
    <row r="229">
      <c r="G229" s="8" t="n"/>
      <c r="H229" s="8" t="n"/>
      <c r="I229" s="8" t="n"/>
      <c r="J229" s="9">
        <f>IF(AND(H229="",I229=""),"",IF(I229&lt;&gt;"",I229,H229))</f>
        <v/>
      </c>
      <c r="K229" s="10">
        <f>IF(OR(H229="",J229=""),"",J229-H229)</f>
        <v/>
      </c>
      <c r="L229" s="10">
        <f>IF(OR(C229="",E229="Terminé"),"",IF(AND(H229&lt;&gt;"",H229&lt;TODAY()),"En retard",IF(AND(K229&lt;&gt;"",K229&gt;0),"Date qui glisse","")))</f>
        <v/>
      </c>
      <c r="N229" s="9">
        <f>IF(J229="","",J229-WEEKDAY(J229,2)+1)</f>
        <v/>
      </c>
    </row>
    <row r="230">
      <c r="G230" s="8" t="n"/>
      <c r="H230" s="8" t="n"/>
      <c r="I230" s="8" t="n"/>
      <c r="J230" s="9">
        <f>IF(AND(H230="",I230=""),"",IF(I230&lt;&gt;"",I230,H230))</f>
        <v/>
      </c>
      <c r="K230" s="10">
        <f>IF(OR(H230="",J230=""),"",J230-H230)</f>
        <v/>
      </c>
      <c r="L230" s="10">
        <f>IF(OR(C230="",E230="Terminé"),"",IF(AND(H230&lt;&gt;"",H230&lt;TODAY()),"En retard",IF(AND(K230&lt;&gt;"",K230&gt;0),"Date qui glisse","")))</f>
        <v/>
      </c>
      <c r="N230" s="9">
        <f>IF(J230="","",J230-WEEKDAY(J230,2)+1)</f>
        <v/>
      </c>
    </row>
    <row r="231">
      <c r="G231" s="8" t="n"/>
      <c r="H231" s="8" t="n"/>
      <c r="I231" s="8" t="n"/>
      <c r="J231" s="9">
        <f>IF(AND(H231="",I231=""),"",IF(I231&lt;&gt;"",I231,H231))</f>
        <v/>
      </c>
      <c r="K231" s="10">
        <f>IF(OR(H231="",J231=""),"",J231-H231)</f>
        <v/>
      </c>
      <c r="L231" s="10">
        <f>IF(OR(C231="",E231="Terminé"),"",IF(AND(H231&lt;&gt;"",H231&lt;TODAY()),"En retard",IF(AND(K231&lt;&gt;"",K231&gt;0),"Date qui glisse","")))</f>
        <v/>
      </c>
      <c r="N231" s="9">
        <f>IF(J231="","",J231-WEEKDAY(J231,2)+1)</f>
        <v/>
      </c>
    </row>
    <row r="232">
      <c r="G232" s="8" t="n"/>
      <c r="H232" s="8" t="n"/>
      <c r="I232" s="8" t="n"/>
      <c r="J232" s="9">
        <f>IF(AND(H232="",I232=""),"",IF(I232&lt;&gt;"",I232,H232))</f>
        <v/>
      </c>
      <c r="K232" s="10">
        <f>IF(OR(H232="",J232=""),"",J232-H232)</f>
        <v/>
      </c>
      <c r="L232" s="10">
        <f>IF(OR(C232="",E232="Terminé"),"",IF(AND(H232&lt;&gt;"",H232&lt;TODAY()),"En retard",IF(AND(K232&lt;&gt;"",K232&gt;0),"Date qui glisse","")))</f>
        <v/>
      </c>
      <c r="N232" s="9">
        <f>IF(J232="","",J232-WEEKDAY(J232,2)+1)</f>
        <v/>
      </c>
    </row>
    <row r="233">
      <c r="G233" s="8" t="n"/>
      <c r="H233" s="8" t="n"/>
      <c r="I233" s="8" t="n"/>
      <c r="J233" s="9">
        <f>IF(AND(H233="",I233=""),"",IF(I233&lt;&gt;"",I233,H233))</f>
        <v/>
      </c>
      <c r="K233" s="10">
        <f>IF(OR(H233="",J233=""),"",J233-H233)</f>
        <v/>
      </c>
      <c r="L233" s="10">
        <f>IF(OR(C233="",E233="Terminé"),"",IF(AND(H233&lt;&gt;"",H233&lt;TODAY()),"En retard",IF(AND(K233&lt;&gt;"",K233&gt;0),"Date qui glisse","")))</f>
        <v/>
      </c>
      <c r="N233" s="9">
        <f>IF(J233="","",J233-WEEKDAY(J233,2)+1)</f>
        <v/>
      </c>
    </row>
    <row r="234">
      <c r="G234" s="8" t="n"/>
      <c r="H234" s="8" t="n"/>
      <c r="I234" s="8" t="n"/>
      <c r="J234" s="9">
        <f>IF(AND(H234="",I234=""),"",IF(I234&lt;&gt;"",I234,H234))</f>
        <v/>
      </c>
      <c r="K234" s="10">
        <f>IF(OR(H234="",J234=""),"",J234-H234)</f>
        <v/>
      </c>
      <c r="L234" s="10">
        <f>IF(OR(C234="",E234="Terminé"),"",IF(AND(H234&lt;&gt;"",H234&lt;TODAY()),"En retard",IF(AND(K234&lt;&gt;"",K234&gt;0),"Date qui glisse","")))</f>
        <v/>
      </c>
      <c r="N234" s="9">
        <f>IF(J234="","",J234-WEEKDAY(J234,2)+1)</f>
        <v/>
      </c>
    </row>
    <row r="235">
      <c r="G235" s="8" t="n"/>
      <c r="H235" s="8" t="n"/>
      <c r="I235" s="8" t="n"/>
      <c r="J235" s="9">
        <f>IF(AND(H235="",I235=""),"",IF(I235&lt;&gt;"",I235,H235))</f>
        <v/>
      </c>
      <c r="K235" s="10">
        <f>IF(OR(H235="",J235=""),"",J235-H235)</f>
        <v/>
      </c>
      <c r="L235" s="10">
        <f>IF(OR(C235="",E235="Terminé"),"",IF(AND(H235&lt;&gt;"",H235&lt;TODAY()),"En retard",IF(AND(K235&lt;&gt;"",K235&gt;0),"Date qui glisse","")))</f>
        <v/>
      </c>
      <c r="N235" s="9">
        <f>IF(J235="","",J235-WEEKDAY(J235,2)+1)</f>
        <v/>
      </c>
    </row>
    <row r="236">
      <c r="G236" s="8" t="n"/>
      <c r="H236" s="8" t="n"/>
      <c r="I236" s="8" t="n"/>
      <c r="J236" s="9">
        <f>IF(AND(H236="",I236=""),"",IF(I236&lt;&gt;"",I236,H236))</f>
        <v/>
      </c>
      <c r="K236" s="10">
        <f>IF(OR(H236="",J236=""),"",J236-H236)</f>
        <v/>
      </c>
      <c r="L236" s="10">
        <f>IF(OR(C236="",E236="Terminé"),"",IF(AND(H236&lt;&gt;"",H236&lt;TODAY()),"En retard",IF(AND(K236&lt;&gt;"",K236&gt;0),"Date qui glisse","")))</f>
        <v/>
      </c>
      <c r="N236" s="9">
        <f>IF(J236="","",J236-WEEKDAY(J236,2)+1)</f>
        <v/>
      </c>
    </row>
    <row r="237">
      <c r="G237" s="8" t="n"/>
      <c r="H237" s="8" t="n"/>
      <c r="I237" s="8" t="n"/>
      <c r="J237" s="9">
        <f>IF(AND(H237="",I237=""),"",IF(I237&lt;&gt;"",I237,H237))</f>
        <v/>
      </c>
      <c r="K237" s="10">
        <f>IF(OR(H237="",J237=""),"",J237-H237)</f>
        <v/>
      </c>
      <c r="L237" s="10">
        <f>IF(OR(C237="",E237="Terminé"),"",IF(AND(H237&lt;&gt;"",H237&lt;TODAY()),"En retard",IF(AND(K237&lt;&gt;"",K237&gt;0),"Date qui glisse","")))</f>
        <v/>
      </c>
      <c r="N237" s="9">
        <f>IF(J237="","",J237-WEEKDAY(J237,2)+1)</f>
        <v/>
      </c>
    </row>
    <row r="238">
      <c r="G238" s="8" t="n"/>
      <c r="H238" s="8" t="n"/>
      <c r="I238" s="8" t="n"/>
      <c r="J238" s="9">
        <f>IF(AND(H238="",I238=""),"",IF(I238&lt;&gt;"",I238,H238))</f>
        <v/>
      </c>
      <c r="K238" s="10">
        <f>IF(OR(H238="",J238=""),"",J238-H238)</f>
        <v/>
      </c>
      <c r="L238" s="10">
        <f>IF(OR(C238="",E238="Terminé"),"",IF(AND(H238&lt;&gt;"",H238&lt;TODAY()),"En retard",IF(AND(K238&lt;&gt;"",K238&gt;0),"Date qui glisse","")))</f>
        <v/>
      </c>
      <c r="N238" s="9">
        <f>IF(J238="","",J238-WEEKDAY(J238,2)+1)</f>
        <v/>
      </c>
    </row>
    <row r="239">
      <c r="G239" s="8" t="n"/>
      <c r="H239" s="8" t="n"/>
      <c r="I239" s="8" t="n"/>
      <c r="J239" s="9">
        <f>IF(AND(H239="",I239=""),"",IF(I239&lt;&gt;"",I239,H239))</f>
        <v/>
      </c>
      <c r="K239" s="10">
        <f>IF(OR(H239="",J239=""),"",J239-H239)</f>
        <v/>
      </c>
      <c r="L239" s="10">
        <f>IF(OR(C239="",E239="Terminé"),"",IF(AND(H239&lt;&gt;"",H239&lt;TODAY()),"En retard",IF(AND(K239&lt;&gt;"",K239&gt;0),"Date qui glisse","")))</f>
        <v/>
      </c>
      <c r="N239" s="9">
        <f>IF(J239="","",J239-WEEKDAY(J239,2)+1)</f>
        <v/>
      </c>
    </row>
    <row r="240">
      <c r="G240" s="8" t="n"/>
      <c r="H240" s="8" t="n"/>
      <c r="I240" s="8" t="n"/>
      <c r="J240" s="9">
        <f>IF(AND(H240="",I240=""),"",IF(I240&lt;&gt;"",I240,H240))</f>
        <v/>
      </c>
      <c r="K240" s="10">
        <f>IF(OR(H240="",J240=""),"",J240-H240)</f>
        <v/>
      </c>
      <c r="L240" s="10">
        <f>IF(OR(C240="",E240="Terminé"),"",IF(AND(H240&lt;&gt;"",H240&lt;TODAY()),"En retard",IF(AND(K240&lt;&gt;"",K240&gt;0),"Date qui glisse","")))</f>
        <v/>
      </c>
      <c r="N240" s="9">
        <f>IF(J240="","",J240-WEEKDAY(J240,2)+1)</f>
        <v/>
      </c>
    </row>
    <row r="241">
      <c r="G241" s="8" t="n"/>
      <c r="H241" s="8" t="n"/>
      <c r="I241" s="8" t="n"/>
      <c r="J241" s="9">
        <f>IF(AND(H241="",I241=""),"",IF(I241&lt;&gt;"",I241,H241))</f>
        <v/>
      </c>
      <c r="K241" s="10">
        <f>IF(OR(H241="",J241=""),"",J241-H241)</f>
        <v/>
      </c>
      <c r="L241" s="10">
        <f>IF(OR(C241="",E241="Terminé"),"",IF(AND(H241&lt;&gt;"",H241&lt;TODAY()),"En retard",IF(AND(K241&lt;&gt;"",K241&gt;0),"Date qui glisse","")))</f>
        <v/>
      </c>
      <c r="N241" s="9">
        <f>IF(J241="","",J241-WEEKDAY(J241,2)+1)</f>
        <v/>
      </c>
    </row>
    <row r="242">
      <c r="G242" s="8" t="n"/>
      <c r="H242" s="8" t="n"/>
      <c r="I242" s="8" t="n"/>
      <c r="J242" s="9">
        <f>IF(AND(H242="",I242=""),"",IF(I242&lt;&gt;"",I242,H242))</f>
        <v/>
      </c>
      <c r="K242" s="10">
        <f>IF(OR(H242="",J242=""),"",J242-H242)</f>
        <v/>
      </c>
      <c r="L242" s="10">
        <f>IF(OR(C242="",E242="Terminé"),"",IF(AND(H242&lt;&gt;"",H242&lt;TODAY()),"En retard",IF(AND(K242&lt;&gt;"",K242&gt;0),"Date qui glisse","")))</f>
        <v/>
      </c>
      <c r="N242" s="9">
        <f>IF(J242="","",J242-WEEKDAY(J242,2)+1)</f>
        <v/>
      </c>
    </row>
    <row r="243">
      <c r="G243" s="8" t="n"/>
      <c r="H243" s="8" t="n"/>
      <c r="I243" s="8" t="n"/>
      <c r="J243" s="9">
        <f>IF(AND(H243="",I243=""),"",IF(I243&lt;&gt;"",I243,H243))</f>
        <v/>
      </c>
      <c r="K243" s="10">
        <f>IF(OR(H243="",J243=""),"",J243-H243)</f>
        <v/>
      </c>
      <c r="L243" s="10">
        <f>IF(OR(C243="",E243="Terminé"),"",IF(AND(H243&lt;&gt;"",H243&lt;TODAY()),"En retard",IF(AND(K243&lt;&gt;"",K243&gt;0),"Date qui glisse","")))</f>
        <v/>
      </c>
      <c r="N243" s="9">
        <f>IF(J243="","",J243-WEEKDAY(J243,2)+1)</f>
        <v/>
      </c>
    </row>
    <row r="244">
      <c r="G244" s="8" t="n"/>
      <c r="H244" s="8" t="n"/>
      <c r="I244" s="8" t="n"/>
      <c r="J244" s="9">
        <f>IF(AND(H244="",I244=""),"",IF(I244&lt;&gt;"",I244,H244))</f>
        <v/>
      </c>
      <c r="K244" s="10">
        <f>IF(OR(H244="",J244=""),"",J244-H244)</f>
        <v/>
      </c>
      <c r="L244" s="10">
        <f>IF(OR(C244="",E244="Terminé"),"",IF(AND(H244&lt;&gt;"",H244&lt;TODAY()),"En retard",IF(AND(K244&lt;&gt;"",K244&gt;0),"Date qui glisse","")))</f>
        <v/>
      </c>
      <c r="N244" s="9">
        <f>IF(J244="","",J244-WEEKDAY(J244,2)+1)</f>
        <v/>
      </c>
    </row>
    <row r="245">
      <c r="G245" s="8" t="n"/>
      <c r="H245" s="8" t="n"/>
      <c r="I245" s="8" t="n"/>
      <c r="J245" s="9">
        <f>IF(AND(H245="",I245=""),"",IF(I245&lt;&gt;"",I245,H245))</f>
        <v/>
      </c>
      <c r="K245" s="10">
        <f>IF(OR(H245="",J245=""),"",J245-H245)</f>
        <v/>
      </c>
      <c r="L245" s="10">
        <f>IF(OR(C245="",E245="Terminé"),"",IF(AND(H245&lt;&gt;"",H245&lt;TODAY()),"En retard",IF(AND(K245&lt;&gt;"",K245&gt;0),"Date qui glisse","")))</f>
        <v/>
      </c>
      <c r="N245" s="9">
        <f>IF(J245="","",J245-WEEKDAY(J245,2)+1)</f>
        <v/>
      </c>
    </row>
    <row r="246">
      <c r="G246" s="8" t="n"/>
      <c r="H246" s="8" t="n"/>
      <c r="I246" s="8" t="n"/>
      <c r="J246" s="9">
        <f>IF(AND(H246="",I246=""),"",IF(I246&lt;&gt;"",I246,H246))</f>
        <v/>
      </c>
      <c r="K246" s="10">
        <f>IF(OR(H246="",J246=""),"",J246-H246)</f>
        <v/>
      </c>
      <c r="L246" s="10">
        <f>IF(OR(C246="",E246="Terminé"),"",IF(AND(H246&lt;&gt;"",H246&lt;TODAY()),"En retard",IF(AND(K246&lt;&gt;"",K246&gt;0),"Date qui glisse","")))</f>
        <v/>
      </c>
      <c r="N246" s="9">
        <f>IF(J246="","",J246-WEEKDAY(J246,2)+1)</f>
        <v/>
      </c>
    </row>
    <row r="247">
      <c r="G247" s="8" t="n"/>
      <c r="H247" s="8" t="n"/>
      <c r="I247" s="8" t="n"/>
      <c r="J247" s="9">
        <f>IF(AND(H247="",I247=""),"",IF(I247&lt;&gt;"",I247,H247))</f>
        <v/>
      </c>
      <c r="K247" s="10">
        <f>IF(OR(H247="",J247=""),"",J247-H247)</f>
        <v/>
      </c>
      <c r="L247" s="10">
        <f>IF(OR(C247="",E247="Terminé"),"",IF(AND(H247&lt;&gt;"",H247&lt;TODAY()),"En retard",IF(AND(K247&lt;&gt;"",K247&gt;0),"Date qui glisse","")))</f>
        <v/>
      </c>
      <c r="N247" s="9">
        <f>IF(J247="","",J247-WEEKDAY(J247,2)+1)</f>
        <v/>
      </c>
    </row>
    <row r="248">
      <c r="G248" s="8" t="n"/>
      <c r="H248" s="8" t="n"/>
      <c r="I248" s="8" t="n"/>
      <c r="J248" s="9">
        <f>IF(AND(H248="",I248=""),"",IF(I248&lt;&gt;"",I248,H248))</f>
        <v/>
      </c>
      <c r="K248" s="10">
        <f>IF(OR(H248="",J248=""),"",J248-H248)</f>
        <v/>
      </c>
      <c r="L248" s="10">
        <f>IF(OR(C248="",E248="Terminé"),"",IF(AND(H248&lt;&gt;"",H248&lt;TODAY()),"En retard",IF(AND(K248&lt;&gt;"",K248&gt;0),"Date qui glisse","")))</f>
        <v/>
      </c>
      <c r="N248" s="9">
        <f>IF(J248="","",J248-WEEKDAY(J248,2)+1)</f>
        <v/>
      </c>
    </row>
    <row r="249">
      <c r="G249" s="8" t="n"/>
      <c r="H249" s="8" t="n"/>
      <c r="I249" s="8" t="n"/>
      <c r="J249" s="9">
        <f>IF(AND(H249="",I249=""),"",IF(I249&lt;&gt;"",I249,H249))</f>
        <v/>
      </c>
      <c r="K249" s="10">
        <f>IF(OR(H249="",J249=""),"",J249-H249)</f>
        <v/>
      </c>
      <c r="L249" s="10">
        <f>IF(OR(C249="",E249="Terminé"),"",IF(AND(H249&lt;&gt;"",H249&lt;TODAY()),"En retard",IF(AND(K249&lt;&gt;"",K249&gt;0),"Date qui glisse","")))</f>
        <v/>
      </c>
      <c r="N249" s="9">
        <f>IF(J249="","",J249-WEEKDAY(J249,2)+1)</f>
        <v/>
      </c>
    </row>
    <row r="250">
      <c r="G250" s="8" t="n"/>
      <c r="H250" s="8" t="n"/>
      <c r="I250" s="8" t="n"/>
      <c r="J250" s="9">
        <f>IF(AND(H250="",I250=""),"",IF(I250&lt;&gt;"",I250,H250))</f>
        <v/>
      </c>
      <c r="K250" s="10">
        <f>IF(OR(H250="",J250=""),"",J250-H250)</f>
        <v/>
      </c>
      <c r="L250" s="10">
        <f>IF(OR(C250="",E250="Terminé"),"",IF(AND(H250&lt;&gt;"",H250&lt;TODAY()),"En retard",IF(AND(K250&lt;&gt;"",K250&gt;0),"Date qui glisse","")))</f>
        <v/>
      </c>
      <c r="N250" s="9">
        <f>IF(J250="","",J250-WEEKDAY(J250,2)+1)</f>
        <v/>
      </c>
    </row>
    <row r="251">
      <c r="G251" s="8" t="n"/>
      <c r="H251" s="8" t="n"/>
      <c r="I251" s="8" t="n"/>
      <c r="J251" s="9">
        <f>IF(AND(H251="",I251=""),"",IF(I251&lt;&gt;"",I251,H251))</f>
        <v/>
      </c>
      <c r="K251" s="10">
        <f>IF(OR(H251="",J251=""),"",J251-H251)</f>
        <v/>
      </c>
      <c r="L251" s="10">
        <f>IF(OR(C251="",E251="Terminé"),"",IF(AND(H251&lt;&gt;"",H251&lt;TODAY()),"En retard",IF(AND(K251&lt;&gt;"",K251&gt;0),"Date qui glisse","")))</f>
        <v/>
      </c>
      <c r="N251" s="9">
        <f>IF(J251="","",J251-WEEKDAY(J251,2)+1)</f>
        <v/>
      </c>
    </row>
    <row r="252">
      <c r="G252" s="8" t="n"/>
      <c r="H252" s="8" t="n"/>
      <c r="I252" s="8" t="n"/>
      <c r="J252" s="9">
        <f>IF(AND(H252="",I252=""),"",IF(I252&lt;&gt;"",I252,H252))</f>
        <v/>
      </c>
      <c r="K252" s="10">
        <f>IF(OR(H252="",J252=""),"",J252-H252)</f>
        <v/>
      </c>
      <c r="L252" s="10">
        <f>IF(OR(C252="",E252="Terminé"),"",IF(AND(H252&lt;&gt;"",H252&lt;TODAY()),"En retard",IF(AND(K252&lt;&gt;"",K252&gt;0),"Date qui glisse","")))</f>
        <v/>
      </c>
      <c r="N252" s="9">
        <f>IF(J252="","",J252-WEEKDAY(J252,2)+1)</f>
        <v/>
      </c>
    </row>
    <row r="253">
      <c r="G253" s="8" t="n"/>
      <c r="H253" s="8" t="n"/>
      <c r="I253" s="8" t="n"/>
      <c r="J253" s="9">
        <f>IF(AND(H253="",I253=""),"",IF(I253&lt;&gt;"",I253,H253))</f>
        <v/>
      </c>
      <c r="K253" s="10">
        <f>IF(OR(H253="",J253=""),"",J253-H253)</f>
        <v/>
      </c>
      <c r="L253" s="10">
        <f>IF(OR(C253="",E253="Terminé"),"",IF(AND(H253&lt;&gt;"",H253&lt;TODAY()),"En retard",IF(AND(K253&lt;&gt;"",K253&gt;0),"Date qui glisse","")))</f>
        <v/>
      </c>
      <c r="N253" s="9">
        <f>IF(J253="","",J253-WEEKDAY(J253,2)+1)</f>
        <v/>
      </c>
    </row>
    <row r="254">
      <c r="G254" s="8" t="n"/>
      <c r="H254" s="8" t="n"/>
      <c r="I254" s="8" t="n"/>
      <c r="J254" s="9">
        <f>IF(AND(H254="",I254=""),"",IF(I254&lt;&gt;"",I254,H254))</f>
        <v/>
      </c>
      <c r="K254" s="10">
        <f>IF(OR(H254="",J254=""),"",J254-H254)</f>
        <v/>
      </c>
      <c r="L254" s="10">
        <f>IF(OR(C254="",E254="Terminé"),"",IF(AND(H254&lt;&gt;"",H254&lt;TODAY()),"En retard",IF(AND(K254&lt;&gt;"",K254&gt;0),"Date qui glisse","")))</f>
        <v/>
      </c>
      <c r="N254" s="9">
        <f>IF(J254="","",J254-WEEKDAY(J254,2)+1)</f>
        <v/>
      </c>
    </row>
    <row r="255">
      <c r="G255" s="8" t="n"/>
      <c r="H255" s="8" t="n"/>
      <c r="I255" s="8" t="n"/>
      <c r="J255" s="9">
        <f>IF(AND(H255="",I255=""),"",IF(I255&lt;&gt;"",I255,H255))</f>
        <v/>
      </c>
      <c r="K255" s="10">
        <f>IF(OR(H255="",J255=""),"",J255-H255)</f>
        <v/>
      </c>
      <c r="L255" s="10">
        <f>IF(OR(C255="",E255="Terminé"),"",IF(AND(H255&lt;&gt;"",H255&lt;TODAY()),"En retard",IF(AND(K255&lt;&gt;"",K255&gt;0),"Date qui glisse","")))</f>
        <v/>
      </c>
      <c r="N255" s="9">
        <f>IF(J255="","",J255-WEEKDAY(J255,2)+1)</f>
        <v/>
      </c>
    </row>
    <row r="256">
      <c r="G256" s="8" t="n"/>
      <c r="H256" s="8" t="n"/>
      <c r="I256" s="8" t="n"/>
      <c r="J256" s="9">
        <f>IF(AND(H256="",I256=""),"",IF(I256&lt;&gt;"",I256,H256))</f>
        <v/>
      </c>
      <c r="K256" s="10">
        <f>IF(OR(H256="",J256=""),"",J256-H256)</f>
        <v/>
      </c>
      <c r="L256" s="10">
        <f>IF(OR(C256="",E256="Terminé"),"",IF(AND(H256&lt;&gt;"",H256&lt;TODAY()),"En retard",IF(AND(K256&lt;&gt;"",K256&gt;0),"Date qui glisse","")))</f>
        <v/>
      </c>
      <c r="N256" s="9">
        <f>IF(J256="","",J256-WEEKDAY(J256,2)+1)</f>
        <v/>
      </c>
    </row>
    <row r="257">
      <c r="G257" s="8" t="n"/>
      <c r="H257" s="8" t="n"/>
      <c r="I257" s="8" t="n"/>
      <c r="J257" s="9">
        <f>IF(AND(H257="",I257=""),"",IF(I257&lt;&gt;"",I257,H257))</f>
        <v/>
      </c>
      <c r="K257" s="10">
        <f>IF(OR(H257="",J257=""),"",J257-H257)</f>
        <v/>
      </c>
      <c r="L257" s="10">
        <f>IF(OR(C257="",E257="Terminé"),"",IF(AND(H257&lt;&gt;"",H257&lt;TODAY()),"En retard",IF(AND(K257&lt;&gt;"",K257&gt;0),"Date qui glisse","")))</f>
        <v/>
      </c>
      <c r="N257" s="9">
        <f>IF(J257="","",J257-WEEKDAY(J257,2)+1)</f>
        <v/>
      </c>
    </row>
    <row r="258">
      <c r="G258" s="8" t="n"/>
      <c r="H258" s="8" t="n"/>
      <c r="I258" s="8" t="n"/>
      <c r="J258" s="9">
        <f>IF(AND(H258="",I258=""),"",IF(I258&lt;&gt;"",I258,H258))</f>
        <v/>
      </c>
      <c r="K258" s="10">
        <f>IF(OR(H258="",J258=""),"",J258-H258)</f>
        <v/>
      </c>
      <c r="L258" s="10">
        <f>IF(OR(C258="",E258="Terminé"),"",IF(AND(H258&lt;&gt;"",H258&lt;TODAY()),"En retard",IF(AND(K258&lt;&gt;"",K258&gt;0),"Date qui glisse","")))</f>
        <v/>
      </c>
      <c r="N258" s="9">
        <f>IF(J258="","",J258-WEEKDAY(J258,2)+1)</f>
        <v/>
      </c>
    </row>
    <row r="259">
      <c r="G259" s="8" t="n"/>
      <c r="H259" s="8" t="n"/>
      <c r="I259" s="8" t="n"/>
      <c r="J259" s="9">
        <f>IF(AND(H259="",I259=""),"",IF(I259&lt;&gt;"",I259,H259))</f>
        <v/>
      </c>
      <c r="K259" s="10">
        <f>IF(OR(H259="",J259=""),"",J259-H259)</f>
        <v/>
      </c>
      <c r="L259" s="10">
        <f>IF(OR(C259="",E259="Terminé"),"",IF(AND(H259&lt;&gt;"",H259&lt;TODAY()),"En retard",IF(AND(K259&lt;&gt;"",K259&gt;0),"Date qui glisse","")))</f>
        <v/>
      </c>
      <c r="N259" s="9">
        <f>IF(J259="","",J259-WEEKDAY(J259,2)+1)</f>
        <v/>
      </c>
    </row>
    <row r="260">
      <c r="G260" s="8" t="n"/>
      <c r="H260" s="8" t="n"/>
      <c r="I260" s="8" t="n"/>
      <c r="J260" s="9">
        <f>IF(AND(H260="",I260=""),"",IF(I260&lt;&gt;"",I260,H260))</f>
        <v/>
      </c>
      <c r="K260" s="10">
        <f>IF(OR(H260="",J260=""),"",J260-H260)</f>
        <v/>
      </c>
      <c r="L260" s="10">
        <f>IF(OR(C260="",E260="Terminé"),"",IF(AND(H260&lt;&gt;"",H260&lt;TODAY()),"En retard",IF(AND(K260&lt;&gt;"",K260&gt;0),"Date qui glisse","")))</f>
        <v/>
      </c>
      <c r="N260" s="9">
        <f>IF(J260="","",J260-WEEKDAY(J260,2)+1)</f>
        <v/>
      </c>
    </row>
    <row r="261">
      <c r="G261" s="8" t="n"/>
      <c r="H261" s="8" t="n"/>
      <c r="I261" s="8" t="n"/>
      <c r="J261" s="9">
        <f>IF(AND(H261="",I261=""),"",IF(I261&lt;&gt;"",I261,H261))</f>
        <v/>
      </c>
      <c r="K261" s="10">
        <f>IF(OR(H261="",J261=""),"",J261-H261)</f>
        <v/>
      </c>
      <c r="L261" s="10">
        <f>IF(OR(C261="",E261="Terminé"),"",IF(AND(H261&lt;&gt;"",H261&lt;TODAY()),"En retard",IF(AND(K261&lt;&gt;"",K261&gt;0),"Date qui glisse","")))</f>
        <v/>
      </c>
      <c r="N261" s="9">
        <f>IF(J261="","",J261-WEEKDAY(J261,2)+1)</f>
        <v/>
      </c>
    </row>
    <row r="262">
      <c r="G262" s="8" t="n"/>
      <c r="H262" s="8" t="n"/>
      <c r="I262" s="8" t="n"/>
      <c r="J262" s="9">
        <f>IF(AND(H262="",I262=""),"",IF(I262&lt;&gt;"",I262,H262))</f>
        <v/>
      </c>
      <c r="K262" s="10">
        <f>IF(OR(H262="",J262=""),"",J262-H262)</f>
        <v/>
      </c>
      <c r="L262" s="10">
        <f>IF(OR(C262="",E262="Terminé"),"",IF(AND(H262&lt;&gt;"",H262&lt;TODAY()),"En retard",IF(AND(K262&lt;&gt;"",K262&gt;0),"Date qui glisse","")))</f>
        <v/>
      </c>
      <c r="N262" s="9">
        <f>IF(J262="","",J262-WEEKDAY(J262,2)+1)</f>
        <v/>
      </c>
    </row>
    <row r="263">
      <c r="G263" s="8" t="n"/>
      <c r="H263" s="8" t="n"/>
      <c r="I263" s="8" t="n"/>
      <c r="J263" s="9">
        <f>IF(AND(H263="",I263=""),"",IF(I263&lt;&gt;"",I263,H263))</f>
        <v/>
      </c>
      <c r="K263" s="10">
        <f>IF(OR(H263="",J263=""),"",J263-H263)</f>
        <v/>
      </c>
      <c r="L263" s="10">
        <f>IF(OR(C263="",E263="Terminé"),"",IF(AND(H263&lt;&gt;"",H263&lt;TODAY()),"En retard",IF(AND(K263&lt;&gt;"",K263&gt;0),"Date qui glisse","")))</f>
        <v/>
      </c>
      <c r="N263" s="9">
        <f>IF(J263="","",J263-WEEKDAY(J263,2)+1)</f>
        <v/>
      </c>
    </row>
    <row r="264">
      <c r="G264" s="8" t="n"/>
      <c r="H264" s="8" t="n"/>
      <c r="I264" s="8" t="n"/>
      <c r="J264" s="9">
        <f>IF(AND(H264="",I264=""),"",IF(I264&lt;&gt;"",I264,H264))</f>
        <v/>
      </c>
      <c r="K264" s="10">
        <f>IF(OR(H264="",J264=""),"",J264-H264)</f>
        <v/>
      </c>
      <c r="L264" s="10">
        <f>IF(OR(C264="",E264="Terminé"),"",IF(AND(H264&lt;&gt;"",H264&lt;TODAY()),"En retard",IF(AND(K264&lt;&gt;"",K264&gt;0),"Date qui glisse","")))</f>
        <v/>
      </c>
      <c r="N264" s="9">
        <f>IF(J264="","",J264-WEEKDAY(J264,2)+1)</f>
        <v/>
      </c>
    </row>
    <row r="265">
      <c r="G265" s="8" t="n"/>
      <c r="H265" s="8" t="n"/>
      <c r="I265" s="8" t="n"/>
      <c r="J265" s="9">
        <f>IF(AND(H265="",I265=""),"",IF(I265&lt;&gt;"",I265,H265))</f>
        <v/>
      </c>
      <c r="K265" s="10">
        <f>IF(OR(H265="",J265=""),"",J265-H265)</f>
        <v/>
      </c>
      <c r="L265" s="10">
        <f>IF(OR(C265="",E265="Terminé"),"",IF(AND(H265&lt;&gt;"",H265&lt;TODAY()),"En retard",IF(AND(K265&lt;&gt;"",K265&gt;0),"Date qui glisse","")))</f>
        <v/>
      </c>
      <c r="N265" s="9">
        <f>IF(J265="","",J265-WEEKDAY(J265,2)+1)</f>
        <v/>
      </c>
    </row>
    <row r="266">
      <c r="G266" s="8" t="n"/>
      <c r="H266" s="8" t="n"/>
      <c r="I266" s="8" t="n"/>
      <c r="J266" s="9">
        <f>IF(AND(H266="",I266=""),"",IF(I266&lt;&gt;"",I266,H266))</f>
        <v/>
      </c>
      <c r="K266" s="10">
        <f>IF(OR(H266="",J266=""),"",J266-H266)</f>
        <v/>
      </c>
      <c r="L266" s="10">
        <f>IF(OR(C266="",E266="Terminé"),"",IF(AND(H266&lt;&gt;"",H266&lt;TODAY()),"En retard",IF(AND(K266&lt;&gt;"",K266&gt;0),"Date qui glisse","")))</f>
        <v/>
      </c>
      <c r="N266" s="9">
        <f>IF(J266="","",J266-WEEKDAY(J266,2)+1)</f>
        <v/>
      </c>
    </row>
    <row r="267">
      <c r="G267" s="8" t="n"/>
      <c r="H267" s="8" t="n"/>
      <c r="I267" s="8" t="n"/>
      <c r="J267" s="9">
        <f>IF(AND(H267="",I267=""),"",IF(I267&lt;&gt;"",I267,H267))</f>
        <v/>
      </c>
      <c r="K267" s="10">
        <f>IF(OR(H267="",J267=""),"",J267-H267)</f>
        <v/>
      </c>
      <c r="L267" s="10">
        <f>IF(OR(C267="",E267="Terminé"),"",IF(AND(H267&lt;&gt;"",H267&lt;TODAY()),"En retard",IF(AND(K267&lt;&gt;"",K267&gt;0),"Date qui glisse","")))</f>
        <v/>
      </c>
      <c r="N267" s="9">
        <f>IF(J267="","",J267-WEEKDAY(J267,2)+1)</f>
        <v/>
      </c>
    </row>
    <row r="268">
      <c r="G268" s="8" t="n"/>
      <c r="H268" s="8" t="n"/>
      <c r="I268" s="8" t="n"/>
      <c r="J268" s="9">
        <f>IF(AND(H268="",I268=""),"",IF(I268&lt;&gt;"",I268,H268))</f>
        <v/>
      </c>
      <c r="K268" s="10">
        <f>IF(OR(H268="",J268=""),"",J268-H268)</f>
        <v/>
      </c>
      <c r="L268" s="10">
        <f>IF(OR(C268="",E268="Terminé"),"",IF(AND(H268&lt;&gt;"",H268&lt;TODAY()),"En retard",IF(AND(K268&lt;&gt;"",K268&gt;0),"Date qui glisse","")))</f>
        <v/>
      </c>
      <c r="N268" s="9">
        <f>IF(J268="","",J268-WEEKDAY(J268,2)+1)</f>
        <v/>
      </c>
    </row>
    <row r="269">
      <c r="G269" s="8" t="n"/>
      <c r="H269" s="8" t="n"/>
      <c r="I269" s="8" t="n"/>
      <c r="J269" s="9">
        <f>IF(AND(H269="",I269=""),"",IF(I269&lt;&gt;"",I269,H269))</f>
        <v/>
      </c>
      <c r="K269" s="10">
        <f>IF(OR(H269="",J269=""),"",J269-H269)</f>
        <v/>
      </c>
      <c r="L269" s="10">
        <f>IF(OR(C269="",E269="Terminé"),"",IF(AND(H269&lt;&gt;"",H269&lt;TODAY()),"En retard",IF(AND(K269&lt;&gt;"",K269&gt;0),"Date qui glisse","")))</f>
        <v/>
      </c>
      <c r="N269" s="9">
        <f>IF(J269="","",J269-WEEKDAY(J269,2)+1)</f>
        <v/>
      </c>
    </row>
    <row r="270">
      <c r="G270" s="8" t="n"/>
      <c r="H270" s="8" t="n"/>
      <c r="I270" s="8" t="n"/>
      <c r="J270" s="9">
        <f>IF(AND(H270="",I270=""),"",IF(I270&lt;&gt;"",I270,H270))</f>
        <v/>
      </c>
      <c r="K270" s="10">
        <f>IF(OR(H270="",J270=""),"",J270-H270)</f>
        <v/>
      </c>
      <c r="L270" s="10">
        <f>IF(OR(C270="",E270="Terminé"),"",IF(AND(H270&lt;&gt;"",H270&lt;TODAY()),"En retard",IF(AND(K270&lt;&gt;"",K270&gt;0),"Date qui glisse","")))</f>
        <v/>
      </c>
      <c r="N270" s="9">
        <f>IF(J270="","",J270-WEEKDAY(J270,2)+1)</f>
        <v/>
      </c>
    </row>
    <row r="271">
      <c r="G271" s="8" t="n"/>
      <c r="H271" s="8" t="n"/>
      <c r="I271" s="8" t="n"/>
      <c r="J271" s="9">
        <f>IF(AND(H271="",I271=""),"",IF(I271&lt;&gt;"",I271,H271))</f>
        <v/>
      </c>
      <c r="K271" s="10">
        <f>IF(OR(H271="",J271=""),"",J271-H271)</f>
        <v/>
      </c>
      <c r="L271" s="10">
        <f>IF(OR(C271="",E271="Terminé"),"",IF(AND(H271&lt;&gt;"",H271&lt;TODAY()),"En retard",IF(AND(K271&lt;&gt;"",K271&gt;0),"Date qui glisse","")))</f>
        <v/>
      </c>
      <c r="N271" s="9">
        <f>IF(J271="","",J271-WEEKDAY(J271,2)+1)</f>
        <v/>
      </c>
    </row>
    <row r="272">
      <c r="G272" s="8" t="n"/>
      <c r="H272" s="8" t="n"/>
      <c r="I272" s="8" t="n"/>
      <c r="J272" s="9">
        <f>IF(AND(H272="",I272=""),"",IF(I272&lt;&gt;"",I272,H272))</f>
        <v/>
      </c>
      <c r="K272" s="10">
        <f>IF(OR(H272="",J272=""),"",J272-H272)</f>
        <v/>
      </c>
      <c r="L272" s="10">
        <f>IF(OR(C272="",E272="Terminé"),"",IF(AND(H272&lt;&gt;"",H272&lt;TODAY()),"En retard",IF(AND(K272&lt;&gt;"",K272&gt;0),"Date qui glisse","")))</f>
        <v/>
      </c>
      <c r="N272" s="9">
        <f>IF(J272="","",J272-WEEKDAY(J272,2)+1)</f>
        <v/>
      </c>
    </row>
    <row r="273">
      <c r="G273" s="8" t="n"/>
      <c r="H273" s="8" t="n"/>
      <c r="I273" s="8" t="n"/>
      <c r="J273" s="9">
        <f>IF(AND(H273="",I273=""),"",IF(I273&lt;&gt;"",I273,H273))</f>
        <v/>
      </c>
      <c r="K273" s="10">
        <f>IF(OR(H273="",J273=""),"",J273-H273)</f>
        <v/>
      </c>
      <c r="L273" s="10">
        <f>IF(OR(C273="",E273="Terminé"),"",IF(AND(H273&lt;&gt;"",H273&lt;TODAY()),"En retard",IF(AND(K273&lt;&gt;"",K273&gt;0),"Date qui glisse","")))</f>
        <v/>
      </c>
      <c r="N273" s="9">
        <f>IF(J273="","",J273-WEEKDAY(J273,2)+1)</f>
        <v/>
      </c>
    </row>
    <row r="274">
      <c r="G274" s="8" t="n"/>
      <c r="H274" s="8" t="n"/>
      <c r="I274" s="8" t="n"/>
      <c r="J274" s="9">
        <f>IF(AND(H274="",I274=""),"",IF(I274&lt;&gt;"",I274,H274))</f>
        <v/>
      </c>
      <c r="K274" s="10">
        <f>IF(OR(H274="",J274=""),"",J274-H274)</f>
        <v/>
      </c>
      <c r="L274" s="10">
        <f>IF(OR(C274="",E274="Terminé"),"",IF(AND(H274&lt;&gt;"",H274&lt;TODAY()),"En retard",IF(AND(K274&lt;&gt;"",K274&gt;0),"Date qui glisse","")))</f>
        <v/>
      </c>
      <c r="N274" s="9">
        <f>IF(J274="","",J274-WEEKDAY(J274,2)+1)</f>
        <v/>
      </c>
    </row>
    <row r="275">
      <c r="G275" s="8" t="n"/>
      <c r="H275" s="8" t="n"/>
      <c r="I275" s="8" t="n"/>
      <c r="J275" s="9">
        <f>IF(AND(H275="",I275=""),"",IF(I275&lt;&gt;"",I275,H275))</f>
        <v/>
      </c>
      <c r="K275" s="10">
        <f>IF(OR(H275="",J275=""),"",J275-H275)</f>
        <v/>
      </c>
      <c r="L275" s="10">
        <f>IF(OR(C275="",E275="Terminé"),"",IF(AND(H275&lt;&gt;"",H275&lt;TODAY()),"En retard",IF(AND(K275&lt;&gt;"",K275&gt;0),"Date qui glisse","")))</f>
        <v/>
      </c>
      <c r="N275" s="9">
        <f>IF(J275="","",J275-WEEKDAY(J275,2)+1)</f>
        <v/>
      </c>
    </row>
    <row r="276">
      <c r="G276" s="8" t="n"/>
      <c r="H276" s="8" t="n"/>
      <c r="I276" s="8" t="n"/>
      <c r="J276" s="9">
        <f>IF(AND(H276="",I276=""),"",IF(I276&lt;&gt;"",I276,H276))</f>
        <v/>
      </c>
      <c r="K276" s="10">
        <f>IF(OR(H276="",J276=""),"",J276-H276)</f>
        <v/>
      </c>
      <c r="L276" s="10">
        <f>IF(OR(C276="",E276="Terminé"),"",IF(AND(H276&lt;&gt;"",H276&lt;TODAY()),"En retard",IF(AND(K276&lt;&gt;"",K276&gt;0),"Date qui glisse","")))</f>
        <v/>
      </c>
      <c r="N276" s="9">
        <f>IF(J276="","",J276-WEEKDAY(J276,2)+1)</f>
        <v/>
      </c>
    </row>
    <row r="277">
      <c r="G277" s="8" t="n"/>
      <c r="H277" s="8" t="n"/>
      <c r="I277" s="8" t="n"/>
      <c r="J277" s="9">
        <f>IF(AND(H277="",I277=""),"",IF(I277&lt;&gt;"",I277,H277))</f>
        <v/>
      </c>
      <c r="K277" s="10">
        <f>IF(OR(H277="",J277=""),"",J277-H277)</f>
        <v/>
      </c>
      <c r="L277" s="10">
        <f>IF(OR(C277="",E277="Terminé"),"",IF(AND(H277&lt;&gt;"",H277&lt;TODAY()),"En retard",IF(AND(K277&lt;&gt;"",K277&gt;0),"Date qui glisse","")))</f>
        <v/>
      </c>
      <c r="N277" s="9">
        <f>IF(J277="","",J277-WEEKDAY(J277,2)+1)</f>
        <v/>
      </c>
    </row>
    <row r="278">
      <c r="G278" s="8" t="n"/>
      <c r="H278" s="8" t="n"/>
      <c r="I278" s="8" t="n"/>
      <c r="J278" s="9">
        <f>IF(AND(H278="",I278=""),"",IF(I278&lt;&gt;"",I278,H278))</f>
        <v/>
      </c>
      <c r="K278" s="10">
        <f>IF(OR(H278="",J278=""),"",J278-H278)</f>
        <v/>
      </c>
      <c r="L278" s="10">
        <f>IF(OR(C278="",E278="Terminé"),"",IF(AND(H278&lt;&gt;"",H278&lt;TODAY()),"En retard",IF(AND(K278&lt;&gt;"",K278&gt;0),"Date qui glisse","")))</f>
        <v/>
      </c>
      <c r="N278" s="9">
        <f>IF(J278="","",J278-WEEKDAY(J278,2)+1)</f>
        <v/>
      </c>
    </row>
    <row r="279">
      <c r="G279" s="8" t="n"/>
      <c r="H279" s="8" t="n"/>
      <c r="I279" s="8" t="n"/>
      <c r="J279" s="9">
        <f>IF(AND(H279="",I279=""),"",IF(I279&lt;&gt;"",I279,H279))</f>
        <v/>
      </c>
      <c r="K279" s="10">
        <f>IF(OR(H279="",J279=""),"",J279-H279)</f>
        <v/>
      </c>
      <c r="L279" s="10">
        <f>IF(OR(C279="",E279="Terminé"),"",IF(AND(H279&lt;&gt;"",H279&lt;TODAY()),"En retard",IF(AND(K279&lt;&gt;"",K279&gt;0),"Date qui glisse","")))</f>
        <v/>
      </c>
      <c r="N279" s="9">
        <f>IF(J279="","",J279-WEEKDAY(J279,2)+1)</f>
        <v/>
      </c>
    </row>
    <row r="280">
      <c r="G280" s="8" t="n"/>
      <c r="H280" s="8" t="n"/>
      <c r="I280" s="8" t="n"/>
      <c r="J280" s="9">
        <f>IF(AND(H280="",I280=""),"",IF(I280&lt;&gt;"",I280,H280))</f>
        <v/>
      </c>
      <c r="K280" s="10">
        <f>IF(OR(H280="",J280=""),"",J280-H280)</f>
        <v/>
      </c>
      <c r="L280" s="10">
        <f>IF(OR(C280="",E280="Terminé"),"",IF(AND(H280&lt;&gt;"",H280&lt;TODAY()),"En retard",IF(AND(K280&lt;&gt;"",K280&gt;0),"Date qui glisse","")))</f>
        <v/>
      </c>
      <c r="N280" s="9">
        <f>IF(J280="","",J280-WEEKDAY(J280,2)+1)</f>
        <v/>
      </c>
    </row>
    <row r="281">
      <c r="G281" s="8" t="n"/>
      <c r="H281" s="8" t="n"/>
      <c r="I281" s="8" t="n"/>
      <c r="J281" s="9">
        <f>IF(AND(H281="",I281=""),"",IF(I281&lt;&gt;"",I281,H281))</f>
        <v/>
      </c>
      <c r="K281" s="10">
        <f>IF(OR(H281="",J281=""),"",J281-H281)</f>
        <v/>
      </c>
      <c r="L281" s="10">
        <f>IF(OR(C281="",E281="Terminé"),"",IF(AND(H281&lt;&gt;"",H281&lt;TODAY()),"En retard",IF(AND(K281&lt;&gt;"",K281&gt;0),"Date qui glisse","")))</f>
        <v/>
      </c>
      <c r="N281" s="9">
        <f>IF(J281="","",J281-WEEKDAY(J281,2)+1)</f>
        <v/>
      </c>
    </row>
    <row r="282">
      <c r="G282" s="8" t="n"/>
      <c r="H282" s="8" t="n"/>
      <c r="I282" s="8" t="n"/>
      <c r="J282" s="9">
        <f>IF(AND(H282="",I282=""),"",IF(I282&lt;&gt;"",I282,H282))</f>
        <v/>
      </c>
      <c r="K282" s="10">
        <f>IF(OR(H282="",J282=""),"",J282-H282)</f>
        <v/>
      </c>
      <c r="L282" s="10">
        <f>IF(OR(C282="",E282="Terminé"),"",IF(AND(H282&lt;&gt;"",H282&lt;TODAY()),"En retard",IF(AND(K282&lt;&gt;"",K282&gt;0),"Date qui glisse","")))</f>
        <v/>
      </c>
      <c r="N282" s="9">
        <f>IF(J282="","",J282-WEEKDAY(J282,2)+1)</f>
        <v/>
      </c>
    </row>
    <row r="283">
      <c r="G283" s="8" t="n"/>
      <c r="H283" s="8" t="n"/>
      <c r="I283" s="8" t="n"/>
      <c r="J283" s="9">
        <f>IF(AND(H283="",I283=""),"",IF(I283&lt;&gt;"",I283,H283))</f>
        <v/>
      </c>
      <c r="K283" s="10">
        <f>IF(OR(H283="",J283=""),"",J283-H283)</f>
        <v/>
      </c>
      <c r="L283" s="10">
        <f>IF(OR(C283="",E283="Terminé"),"",IF(AND(H283&lt;&gt;"",H283&lt;TODAY()),"En retard",IF(AND(K283&lt;&gt;"",K283&gt;0),"Date qui glisse","")))</f>
        <v/>
      </c>
      <c r="N283" s="9">
        <f>IF(J283="","",J283-WEEKDAY(J283,2)+1)</f>
        <v/>
      </c>
    </row>
    <row r="284">
      <c r="G284" s="8" t="n"/>
      <c r="H284" s="8" t="n"/>
      <c r="I284" s="8" t="n"/>
      <c r="J284" s="9">
        <f>IF(AND(H284="",I284=""),"",IF(I284&lt;&gt;"",I284,H284))</f>
        <v/>
      </c>
      <c r="K284" s="10">
        <f>IF(OR(H284="",J284=""),"",J284-H284)</f>
        <v/>
      </c>
      <c r="L284" s="10">
        <f>IF(OR(C284="",E284="Terminé"),"",IF(AND(H284&lt;&gt;"",H284&lt;TODAY()),"En retard",IF(AND(K284&lt;&gt;"",K284&gt;0),"Date qui glisse","")))</f>
        <v/>
      </c>
      <c r="N284" s="9">
        <f>IF(J284="","",J284-WEEKDAY(J284,2)+1)</f>
        <v/>
      </c>
    </row>
    <row r="285">
      <c r="G285" s="8" t="n"/>
      <c r="H285" s="8" t="n"/>
      <c r="I285" s="8" t="n"/>
      <c r="J285" s="9">
        <f>IF(AND(H285="",I285=""),"",IF(I285&lt;&gt;"",I285,H285))</f>
        <v/>
      </c>
      <c r="K285" s="10">
        <f>IF(OR(H285="",J285=""),"",J285-H285)</f>
        <v/>
      </c>
      <c r="L285" s="10">
        <f>IF(OR(C285="",E285="Terminé"),"",IF(AND(H285&lt;&gt;"",H285&lt;TODAY()),"En retard",IF(AND(K285&lt;&gt;"",K285&gt;0),"Date qui glisse","")))</f>
        <v/>
      </c>
      <c r="N285" s="9">
        <f>IF(J285="","",J285-WEEKDAY(J285,2)+1)</f>
        <v/>
      </c>
    </row>
    <row r="286">
      <c r="G286" s="8" t="n"/>
      <c r="H286" s="8" t="n"/>
      <c r="I286" s="8" t="n"/>
      <c r="J286" s="9">
        <f>IF(AND(H286="",I286=""),"",IF(I286&lt;&gt;"",I286,H286))</f>
        <v/>
      </c>
      <c r="K286" s="10">
        <f>IF(OR(H286="",J286=""),"",J286-H286)</f>
        <v/>
      </c>
      <c r="L286" s="10">
        <f>IF(OR(C286="",E286="Terminé"),"",IF(AND(H286&lt;&gt;"",H286&lt;TODAY()),"En retard",IF(AND(K286&lt;&gt;"",K286&gt;0),"Date qui glisse","")))</f>
        <v/>
      </c>
      <c r="N286" s="9">
        <f>IF(J286="","",J286-WEEKDAY(J286,2)+1)</f>
        <v/>
      </c>
    </row>
    <row r="287">
      <c r="G287" s="8" t="n"/>
      <c r="H287" s="8" t="n"/>
      <c r="I287" s="8" t="n"/>
      <c r="J287" s="9">
        <f>IF(AND(H287="",I287=""),"",IF(I287&lt;&gt;"",I287,H287))</f>
        <v/>
      </c>
      <c r="K287" s="10">
        <f>IF(OR(H287="",J287=""),"",J287-H287)</f>
        <v/>
      </c>
      <c r="L287" s="10">
        <f>IF(OR(C287="",E287="Terminé"),"",IF(AND(H287&lt;&gt;"",H287&lt;TODAY()),"En retard",IF(AND(K287&lt;&gt;"",K287&gt;0),"Date qui glisse","")))</f>
        <v/>
      </c>
      <c r="N287" s="9">
        <f>IF(J287="","",J287-WEEKDAY(J287,2)+1)</f>
        <v/>
      </c>
    </row>
    <row r="288">
      <c r="G288" s="8" t="n"/>
      <c r="H288" s="8" t="n"/>
      <c r="I288" s="8" t="n"/>
      <c r="J288" s="9">
        <f>IF(AND(H288="",I288=""),"",IF(I288&lt;&gt;"",I288,H288))</f>
        <v/>
      </c>
      <c r="K288" s="10">
        <f>IF(OR(H288="",J288=""),"",J288-H288)</f>
        <v/>
      </c>
      <c r="L288" s="10">
        <f>IF(OR(C288="",E288="Terminé"),"",IF(AND(H288&lt;&gt;"",H288&lt;TODAY()),"En retard",IF(AND(K288&lt;&gt;"",K288&gt;0),"Date qui glisse","")))</f>
        <v/>
      </c>
      <c r="N288" s="9">
        <f>IF(J288="","",J288-WEEKDAY(J288,2)+1)</f>
        <v/>
      </c>
    </row>
    <row r="289">
      <c r="G289" s="8" t="n"/>
      <c r="H289" s="8" t="n"/>
      <c r="I289" s="8" t="n"/>
      <c r="J289" s="9">
        <f>IF(AND(H289="",I289=""),"",IF(I289&lt;&gt;"",I289,H289))</f>
        <v/>
      </c>
      <c r="K289" s="10">
        <f>IF(OR(H289="",J289=""),"",J289-H289)</f>
        <v/>
      </c>
      <c r="L289" s="10">
        <f>IF(OR(C289="",E289="Terminé"),"",IF(AND(H289&lt;&gt;"",H289&lt;TODAY()),"En retard",IF(AND(K289&lt;&gt;"",K289&gt;0),"Date qui glisse","")))</f>
        <v/>
      </c>
      <c r="N289" s="9">
        <f>IF(J289="","",J289-WEEKDAY(J289,2)+1)</f>
        <v/>
      </c>
    </row>
    <row r="290">
      <c r="G290" s="8" t="n"/>
      <c r="H290" s="8" t="n"/>
      <c r="I290" s="8" t="n"/>
      <c r="J290" s="9">
        <f>IF(AND(H290="",I290=""),"",IF(I290&lt;&gt;"",I290,H290))</f>
        <v/>
      </c>
      <c r="K290" s="10">
        <f>IF(OR(H290="",J290=""),"",J290-H290)</f>
        <v/>
      </c>
      <c r="L290" s="10">
        <f>IF(OR(C290="",E290="Terminé"),"",IF(AND(H290&lt;&gt;"",H290&lt;TODAY()),"En retard",IF(AND(K290&lt;&gt;"",K290&gt;0),"Date qui glisse","")))</f>
        <v/>
      </c>
      <c r="N290" s="9">
        <f>IF(J290="","",J290-WEEKDAY(J290,2)+1)</f>
        <v/>
      </c>
    </row>
    <row r="291">
      <c r="G291" s="8" t="n"/>
      <c r="H291" s="8" t="n"/>
      <c r="I291" s="8" t="n"/>
      <c r="J291" s="9">
        <f>IF(AND(H291="",I291=""),"",IF(I291&lt;&gt;"",I291,H291))</f>
        <v/>
      </c>
      <c r="K291" s="10">
        <f>IF(OR(H291="",J291=""),"",J291-H291)</f>
        <v/>
      </c>
      <c r="L291" s="10">
        <f>IF(OR(C291="",E291="Terminé"),"",IF(AND(H291&lt;&gt;"",H291&lt;TODAY()),"En retard",IF(AND(K291&lt;&gt;"",K291&gt;0),"Date qui glisse","")))</f>
        <v/>
      </c>
      <c r="N291" s="9">
        <f>IF(J291="","",J291-WEEKDAY(J291,2)+1)</f>
        <v/>
      </c>
    </row>
    <row r="292">
      <c r="G292" s="8" t="n"/>
      <c r="H292" s="8" t="n"/>
      <c r="I292" s="8" t="n"/>
      <c r="J292" s="9">
        <f>IF(AND(H292="",I292=""),"",IF(I292&lt;&gt;"",I292,H292))</f>
        <v/>
      </c>
      <c r="K292" s="10">
        <f>IF(OR(H292="",J292=""),"",J292-H292)</f>
        <v/>
      </c>
      <c r="L292" s="10">
        <f>IF(OR(C292="",E292="Terminé"),"",IF(AND(H292&lt;&gt;"",H292&lt;TODAY()),"En retard",IF(AND(K292&lt;&gt;"",K292&gt;0),"Date qui glisse","")))</f>
        <v/>
      </c>
      <c r="N292" s="9">
        <f>IF(J292="","",J292-WEEKDAY(J292,2)+1)</f>
        <v/>
      </c>
    </row>
    <row r="293">
      <c r="G293" s="8" t="n"/>
      <c r="H293" s="8" t="n"/>
      <c r="I293" s="8" t="n"/>
      <c r="J293" s="9">
        <f>IF(AND(H293="",I293=""),"",IF(I293&lt;&gt;"",I293,H293))</f>
        <v/>
      </c>
      <c r="K293" s="10">
        <f>IF(OR(H293="",J293=""),"",J293-H293)</f>
        <v/>
      </c>
      <c r="L293" s="10">
        <f>IF(OR(C293="",E293="Terminé"),"",IF(AND(H293&lt;&gt;"",H293&lt;TODAY()),"En retard",IF(AND(K293&lt;&gt;"",K293&gt;0),"Date qui glisse","")))</f>
        <v/>
      </c>
      <c r="N293" s="9">
        <f>IF(J293="","",J293-WEEKDAY(J293,2)+1)</f>
        <v/>
      </c>
    </row>
    <row r="294">
      <c r="G294" s="8" t="n"/>
      <c r="H294" s="8" t="n"/>
      <c r="I294" s="8" t="n"/>
      <c r="J294" s="9">
        <f>IF(AND(H294="",I294=""),"",IF(I294&lt;&gt;"",I294,H294))</f>
        <v/>
      </c>
      <c r="K294" s="10">
        <f>IF(OR(H294="",J294=""),"",J294-H294)</f>
        <v/>
      </c>
      <c r="L294" s="10">
        <f>IF(OR(C294="",E294="Terminé"),"",IF(AND(H294&lt;&gt;"",H294&lt;TODAY()),"En retard",IF(AND(K294&lt;&gt;"",K294&gt;0),"Date qui glisse","")))</f>
        <v/>
      </c>
      <c r="N294" s="9">
        <f>IF(J294="","",J294-WEEKDAY(J294,2)+1)</f>
        <v/>
      </c>
    </row>
    <row r="295">
      <c r="G295" s="8" t="n"/>
      <c r="H295" s="8" t="n"/>
      <c r="I295" s="8" t="n"/>
      <c r="J295" s="9">
        <f>IF(AND(H295="",I295=""),"",IF(I295&lt;&gt;"",I295,H295))</f>
        <v/>
      </c>
      <c r="K295" s="10">
        <f>IF(OR(H295="",J295=""),"",J295-H295)</f>
        <v/>
      </c>
      <c r="L295" s="10">
        <f>IF(OR(C295="",E295="Terminé"),"",IF(AND(H295&lt;&gt;"",H295&lt;TODAY()),"En retard",IF(AND(K295&lt;&gt;"",K295&gt;0),"Date qui glisse","")))</f>
        <v/>
      </c>
      <c r="N295" s="9">
        <f>IF(J295="","",J295-WEEKDAY(J295,2)+1)</f>
        <v/>
      </c>
    </row>
    <row r="296">
      <c r="G296" s="8" t="n"/>
      <c r="H296" s="8" t="n"/>
      <c r="I296" s="8" t="n"/>
      <c r="J296" s="9">
        <f>IF(AND(H296="",I296=""),"",IF(I296&lt;&gt;"",I296,H296))</f>
        <v/>
      </c>
      <c r="K296" s="10">
        <f>IF(OR(H296="",J296=""),"",J296-H296)</f>
        <v/>
      </c>
      <c r="L296" s="10">
        <f>IF(OR(C296="",E296="Terminé"),"",IF(AND(H296&lt;&gt;"",H296&lt;TODAY()),"En retard",IF(AND(K296&lt;&gt;"",K296&gt;0),"Date qui glisse","")))</f>
        <v/>
      </c>
      <c r="N296" s="9">
        <f>IF(J296="","",J296-WEEKDAY(J296,2)+1)</f>
        <v/>
      </c>
    </row>
    <row r="297">
      <c r="G297" s="8" t="n"/>
      <c r="H297" s="8" t="n"/>
      <c r="I297" s="8" t="n"/>
      <c r="J297" s="9">
        <f>IF(AND(H297="",I297=""),"",IF(I297&lt;&gt;"",I297,H297))</f>
        <v/>
      </c>
      <c r="K297" s="10">
        <f>IF(OR(H297="",J297=""),"",J297-H297)</f>
        <v/>
      </c>
      <c r="L297" s="10">
        <f>IF(OR(C297="",E297="Terminé"),"",IF(AND(H297&lt;&gt;"",H297&lt;TODAY()),"En retard",IF(AND(K297&lt;&gt;"",K297&gt;0),"Date qui glisse","")))</f>
        <v/>
      </c>
      <c r="N297" s="9">
        <f>IF(J297="","",J297-WEEKDAY(J297,2)+1)</f>
        <v/>
      </c>
    </row>
    <row r="298">
      <c r="G298" s="8" t="n"/>
      <c r="H298" s="8" t="n"/>
      <c r="I298" s="8" t="n"/>
      <c r="J298" s="9">
        <f>IF(AND(H298="",I298=""),"",IF(I298&lt;&gt;"",I298,H298))</f>
        <v/>
      </c>
      <c r="K298" s="10">
        <f>IF(OR(H298="",J298=""),"",J298-H298)</f>
        <v/>
      </c>
      <c r="L298" s="10">
        <f>IF(OR(C298="",E298="Terminé"),"",IF(AND(H298&lt;&gt;"",H298&lt;TODAY()),"En retard",IF(AND(K298&lt;&gt;"",K298&gt;0),"Date qui glisse","")))</f>
        <v/>
      </c>
      <c r="N298" s="9">
        <f>IF(J298="","",J298-WEEKDAY(J298,2)+1)</f>
        <v/>
      </c>
    </row>
    <row r="299">
      <c r="G299" s="8" t="n"/>
      <c r="H299" s="8" t="n"/>
      <c r="I299" s="8" t="n"/>
      <c r="J299" s="9">
        <f>IF(AND(H299="",I299=""),"",IF(I299&lt;&gt;"",I299,H299))</f>
        <v/>
      </c>
      <c r="K299" s="10">
        <f>IF(OR(H299="",J299=""),"",J299-H299)</f>
        <v/>
      </c>
      <c r="L299" s="10">
        <f>IF(OR(C299="",E299="Terminé"),"",IF(AND(H299&lt;&gt;"",H299&lt;TODAY()),"En retard",IF(AND(K299&lt;&gt;"",K299&gt;0),"Date qui glisse","")))</f>
        <v/>
      </c>
      <c r="N299" s="9">
        <f>IF(J299="","",J299-WEEKDAY(J299,2)+1)</f>
        <v/>
      </c>
    </row>
    <row r="300">
      <c r="G300" s="8" t="n"/>
      <c r="H300" s="8" t="n"/>
      <c r="I300" s="8" t="n"/>
      <c r="J300" s="9">
        <f>IF(AND(H300="",I300=""),"",IF(I300&lt;&gt;"",I300,H300))</f>
        <v/>
      </c>
      <c r="K300" s="10">
        <f>IF(OR(H300="",J300=""),"",J300-H300)</f>
        <v/>
      </c>
      <c r="L300" s="10">
        <f>IF(OR(C300="",E300="Terminé"),"",IF(AND(H300&lt;&gt;"",H300&lt;TODAY()),"En retard",IF(AND(K300&lt;&gt;"",K300&gt;0),"Date qui glisse","")))</f>
        <v/>
      </c>
      <c r="N300" s="9">
        <f>IF(J300="","",J300-WEEKDAY(J300,2)+1)</f>
        <v/>
      </c>
    </row>
    <row r="301">
      <c r="G301" s="8" t="n"/>
      <c r="H301" s="8" t="n"/>
      <c r="I301" s="8" t="n"/>
      <c r="J301" s="9">
        <f>IF(AND(H301="",I301=""),"",IF(I301&lt;&gt;"",I301,H301))</f>
        <v/>
      </c>
      <c r="K301" s="10">
        <f>IF(OR(H301="",J301=""),"",J301-H301)</f>
        <v/>
      </c>
      <c r="L301" s="10">
        <f>IF(OR(C301="",E301="Terminé"),"",IF(AND(H301&lt;&gt;"",H301&lt;TODAY()),"En retard",IF(AND(K301&lt;&gt;"",K301&gt;0),"Date qui glisse","")))</f>
        <v/>
      </c>
      <c r="N301" s="9">
        <f>IF(J301="","",J301-WEEKDAY(J301,2)+1)</f>
        <v/>
      </c>
    </row>
    <row r="302">
      <c r="G302" s="8" t="n"/>
      <c r="H302" s="8" t="n"/>
      <c r="I302" s="8" t="n"/>
      <c r="J302" s="9">
        <f>IF(AND(H302="",I302=""),"",IF(I302&lt;&gt;"",I302,H302))</f>
        <v/>
      </c>
      <c r="K302" s="10">
        <f>IF(OR(H302="",J302=""),"",J302-H302)</f>
        <v/>
      </c>
      <c r="L302" s="10">
        <f>IF(OR(C302="",E302="Terminé"),"",IF(AND(H302&lt;&gt;"",H302&lt;TODAY()),"En retard",IF(AND(K302&lt;&gt;"",K302&gt;0),"Date qui glisse","")))</f>
        <v/>
      </c>
      <c r="N302" s="9">
        <f>IF(J302="","",J302-WEEKDAY(J302,2)+1)</f>
        <v/>
      </c>
    </row>
    <row r="303">
      <c r="G303" s="8" t="n"/>
      <c r="H303" s="8" t="n"/>
      <c r="I303" s="8" t="n"/>
      <c r="J303" s="9">
        <f>IF(AND(H303="",I303=""),"",IF(I303&lt;&gt;"",I303,H303))</f>
        <v/>
      </c>
      <c r="K303" s="10">
        <f>IF(OR(H303="",J303=""),"",J303-H303)</f>
        <v/>
      </c>
      <c r="L303" s="10">
        <f>IF(OR(C303="",E303="Terminé"),"",IF(AND(H303&lt;&gt;"",H303&lt;TODAY()),"En retard",IF(AND(K303&lt;&gt;"",K303&gt;0),"Date qui glisse","")))</f>
        <v/>
      </c>
      <c r="N303" s="9">
        <f>IF(J303="","",J303-WEEKDAY(J303,2)+1)</f>
        <v/>
      </c>
    </row>
    <row r="304">
      <c r="G304" s="8" t="n"/>
      <c r="H304" s="8" t="n"/>
      <c r="I304" s="8" t="n"/>
      <c r="J304" s="9">
        <f>IF(AND(H304="",I304=""),"",IF(I304&lt;&gt;"",I304,H304))</f>
        <v/>
      </c>
      <c r="K304" s="10">
        <f>IF(OR(H304="",J304=""),"",J304-H304)</f>
        <v/>
      </c>
      <c r="L304" s="10">
        <f>IF(OR(C304="",E304="Terminé"),"",IF(AND(H304&lt;&gt;"",H304&lt;TODAY()),"En retard",IF(AND(K304&lt;&gt;"",K304&gt;0),"Date qui glisse","")))</f>
        <v/>
      </c>
      <c r="N304" s="9">
        <f>IF(J304="","",J304-WEEKDAY(J304,2)+1)</f>
        <v/>
      </c>
    </row>
    <row r="305">
      <c r="G305" s="8" t="n"/>
      <c r="H305" s="8" t="n"/>
      <c r="I305" s="8" t="n"/>
      <c r="J305" s="9">
        <f>IF(AND(H305="",I305=""),"",IF(I305&lt;&gt;"",I305,H305))</f>
        <v/>
      </c>
      <c r="K305" s="10">
        <f>IF(OR(H305="",J305=""),"",J305-H305)</f>
        <v/>
      </c>
      <c r="L305" s="10">
        <f>IF(OR(C305="",E305="Terminé"),"",IF(AND(H305&lt;&gt;"",H305&lt;TODAY()),"En retard",IF(AND(K305&lt;&gt;"",K305&gt;0),"Date qui glisse","")))</f>
        <v/>
      </c>
      <c r="N305" s="9">
        <f>IF(J305="","",J305-WEEKDAY(J305,2)+1)</f>
        <v/>
      </c>
    </row>
    <row r="306">
      <c r="G306" s="8" t="n"/>
      <c r="H306" s="8" t="n"/>
      <c r="I306" s="8" t="n"/>
      <c r="J306" s="9">
        <f>IF(AND(H306="",I306=""),"",IF(I306&lt;&gt;"",I306,H306))</f>
        <v/>
      </c>
      <c r="K306" s="10">
        <f>IF(OR(H306="",J306=""),"",J306-H306)</f>
        <v/>
      </c>
      <c r="L306" s="10">
        <f>IF(OR(C306="",E306="Terminé"),"",IF(AND(H306&lt;&gt;"",H306&lt;TODAY()),"En retard",IF(AND(K306&lt;&gt;"",K306&gt;0),"Date qui glisse","")))</f>
        <v/>
      </c>
      <c r="N306" s="9">
        <f>IF(J306="","",J306-WEEKDAY(J306,2)+1)</f>
        <v/>
      </c>
    </row>
    <row r="307">
      <c r="G307" s="8" t="n"/>
      <c r="H307" s="8" t="n"/>
      <c r="I307" s="8" t="n"/>
      <c r="J307" s="9">
        <f>IF(AND(H307="",I307=""),"",IF(I307&lt;&gt;"",I307,H307))</f>
        <v/>
      </c>
      <c r="K307" s="10">
        <f>IF(OR(H307="",J307=""),"",J307-H307)</f>
        <v/>
      </c>
      <c r="L307" s="10">
        <f>IF(OR(C307="",E307="Terminé"),"",IF(AND(H307&lt;&gt;"",H307&lt;TODAY()),"En retard",IF(AND(K307&lt;&gt;"",K307&gt;0),"Date qui glisse","")))</f>
        <v/>
      </c>
      <c r="N307" s="9">
        <f>IF(J307="","",J307-WEEKDAY(J307,2)+1)</f>
        <v/>
      </c>
    </row>
    <row r="308">
      <c r="G308" s="8" t="n"/>
      <c r="H308" s="8" t="n"/>
      <c r="I308" s="8" t="n"/>
      <c r="J308" s="9">
        <f>IF(AND(H308="",I308=""),"",IF(I308&lt;&gt;"",I308,H308))</f>
        <v/>
      </c>
      <c r="K308" s="10">
        <f>IF(OR(H308="",J308=""),"",J308-H308)</f>
        <v/>
      </c>
      <c r="L308" s="10">
        <f>IF(OR(C308="",E308="Terminé"),"",IF(AND(H308&lt;&gt;"",H308&lt;TODAY()),"En retard",IF(AND(K308&lt;&gt;"",K308&gt;0),"Date qui glisse","")))</f>
        <v/>
      </c>
      <c r="N308" s="9">
        <f>IF(J308="","",J308-WEEKDAY(J308,2)+1)</f>
        <v/>
      </c>
    </row>
    <row r="309">
      <c r="G309" s="8" t="n"/>
      <c r="H309" s="8" t="n"/>
      <c r="I309" s="8" t="n"/>
      <c r="J309" s="9">
        <f>IF(AND(H309="",I309=""),"",IF(I309&lt;&gt;"",I309,H309))</f>
        <v/>
      </c>
      <c r="K309" s="10">
        <f>IF(OR(H309="",J309=""),"",J309-H309)</f>
        <v/>
      </c>
      <c r="L309" s="10">
        <f>IF(OR(C309="",E309="Terminé"),"",IF(AND(H309&lt;&gt;"",H309&lt;TODAY()),"En retard",IF(AND(K309&lt;&gt;"",K309&gt;0),"Date qui glisse","")))</f>
        <v/>
      </c>
      <c r="N309" s="9">
        <f>IF(J309="","",J309-WEEKDAY(J309,2)+1)</f>
        <v/>
      </c>
    </row>
    <row r="310">
      <c r="G310" s="8" t="n"/>
      <c r="H310" s="8" t="n"/>
      <c r="I310" s="8" t="n"/>
      <c r="J310" s="9">
        <f>IF(AND(H310="",I310=""),"",IF(I310&lt;&gt;"",I310,H310))</f>
        <v/>
      </c>
      <c r="K310" s="10">
        <f>IF(OR(H310="",J310=""),"",J310-H310)</f>
        <v/>
      </c>
      <c r="L310" s="10">
        <f>IF(OR(C310="",E310="Terminé"),"",IF(AND(H310&lt;&gt;"",H310&lt;TODAY()),"En retard",IF(AND(K310&lt;&gt;"",K310&gt;0),"Date qui glisse","")))</f>
        <v/>
      </c>
      <c r="N310" s="9">
        <f>IF(J310="","",J310-WEEKDAY(J310,2)+1)</f>
        <v/>
      </c>
    </row>
    <row r="311">
      <c r="G311" s="8" t="n"/>
      <c r="H311" s="8" t="n"/>
      <c r="I311" s="8" t="n"/>
      <c r="J311" s="9">
        <f>IF(AND(H311="",I311=""),"",IF(I311&lt;&gt;"",I311,H311))</f>
        <v/>
      </c>
      <c r="K311" s="10">
        <f>IF(OR(H311="",J311=""),"",J311-H311)</f>
        <v/>
      </c>
      <c r="L311" s="10">
        <f>IF(OR(C311="",E311="Terminé"),"",IF(AND(H311&lt;&gt;"",H311&lt;TODAY()),"En retard",IF(AND(K311&lt;&gt;"",K311&gt;0),"Date qui glisse","")))</f>
        <v/>
      </c>
      <c r="N311" s="9">
        <f>IF(J311="","",J311-WEEKDAY(J311,2)+1)</f>
        <v/>
      </c>
    </row>
    <row r="312">
      <c r="G312" s="8" t="n"/>
      <c r="H312" s="8" t="n"/>
      <c r="I312" s="8" t="n"/>
      <c r="J312" s="9">
        <f>IF(AND(H312="",I312=""),"",IF(I312&lt;&gt;"",I312,H312))</f>
        <v/>
      </c>
      <c r="K312" s="10">
        <f>IF(OR(H312="",J312=""),"",J312-H312)</f>
        <v/>
      </c>
      <c r="L312" s="10">
        <f>IF(OR(C312="",E312="Terminé"),"",IF(AND(H312&lt;&gt;"",H312&lt;TODAY()),"En retard",IF(AND(K312&lt;&gt;"",K312&gt;0),"Date qui glisse","")))</f>
        <v/>
      </c>
      <c r="N312" s="9">
        <f>IF(J312="","",J312-WEEKDAY(J312,2)+1)</f>
        <v/>
      </c>
    </row>
    <row r="313">
      <c r="G313" s="8" t="n"/>
      <c r="H313" s="8" t="n"/>
      <c r="I313" s="8" t="n"/>
      <c r="J313" s="9">
        <f>IF(AND(H313="",I313=""),"",IF(I313&lt;&gt;"",I313,H313))</f>
        <v/>
      </c>
      <c r="K313" s="10">
        <f>IF(OR(H313="",J313=""),"",J313-H313)</f>
        <v/>
      </c>
      <c r="L313" s="10">
        <f>IF(OR(C313="",E313="Terminé"),"",IF(AND(H313&lt;&gt;"",H313&lt;TODAY()),"En retard",IF(AND(K313&lt;&gt;"",K313&gt;0),"Date qui glisse","")))</f>
        <v/>
      </c>
      <c r="N313" s="9">
        <f>IF(J313="","",J313-WEEKDAY(J313,2)+1)</f>
        <v/>
      </c>
    </row>
    <row r="314">
      <c r="G314" s="8" t="n"/>
      <c r="H314" s="8" t="n"/>
      <c r="I314" s="8" t="n"/>
      <c r="J314" s="9">
        <f>IF(AND(H314="",I314=""),"",IF(I314&lt;&gt;"",I314,H314))</f>
        <v/>
      </c>
      <c r="K314" s="10">
        <f>IF(OR(H314="",J314=""),"",J314-H314)</f>
        <v/>
      </c>
      <c r="L314" s="10">
        <f>IF(OR(C314="",E314="Terminé"),"",IF(AND(H314&lt;&gt;"",H314&lt;TODAY()),"En retard",IF(AND(K314&lt;&gt;"",K314&gt;0),"Date qui glisse","")))</f>
        <v/>
      </c>
      <c r="N314" s="9">
        <f>IF(J314="","",J314-WEEKDAY(J314,2)+1)</f>
        <v/>
      </c>
    </row>
    <row r="315">
      <c r="G315" s="8" t="n"/>
      <c r="H315" s="8" t="n"/>
      <c r="I315" s="8" t="n"/>
      <c r="J315" s="9">
        <f>IF(AND(H315="",I315=""),"",IF(I315&lt;&gt;"",I315,H315))</f>
        <v/>
      </c>
      <c r="K315" s="10">
        <f>IF(OR(H315="",J315=""),"",J315-H315)</f>
        <v/>
      </c>
      <c r="L315" s="10">
        <f>IF(OR(C315="",E315="Terminé"),"",IF(AND(H315&lt;&gt;"",H315&lt;TODAY()),"En retard",IF(AND(K315&lt;&gt;"",K315&gt;0),"Date qui glisse","")))</f>
        <v/>
      </c>
      <c r="N315" s="9">
        <f>IF(J315="","",J315-WEEKDAY(J315,2)+1)</f>
        <v/>
      </c>
    </row>
    <row r="316">
      <c r="G316" s="8" t="n"/>
      <c r="H316" s="8" t="n"/>
      <c r="I316" s="8" t="n"/>
      <c r="J316" s="9">
        <f>IF(AND(H316="",I316=""),"",IF(I316&lt;&gt;"",I316,H316))</f>
        <v/>
      </c>
      <c r="K316" s="10">
        <f>IF(OR(H316="",J316=""),"",J316-H316)</f>
        <v/>
      </c>
      <c r="L316" s="10">
        <f>IF(OR(C316="",E316="Terminé"),"",IF(AND(H316&lt;&gt;"",H316&lt;TODAY()),"En retard",IF(AND(K316&lt;&gt;"",K316&gt;0),"Date qui glisse","")))</f>
        <v/>
      </c>
      <c r="N316" s="9">
        <f>IF(J316="","",J316-WEEKDAY(J316,2)+1)</f>
        <v/>
      </c>
    </row>
    <row r="317">
      <c r="G317" s="8" t="n"/>
      <c r="H317" s="8" t="n"/>
      <c r="I317" s="8" t="n"/>
      <c r="J317" s="9">
        <f>IF(AND(H317="",I317=""),"",IF(I317&lt;&gt;"",I317,H317))</f>
        <v/>
      </c>
      <c r="K317" s="10">
        <f>IF(OR(H317="",J317=""),"",J317-H317)</f>
        <v/>
      </c>
      <c r="L317" s="10">
        <f>IF(OR(C317="",E317="Terminé"),"",IF(AND(H317&lt;&gt;"",H317&lt;TODAY()),"En retard",IF(AND(K317&lt;&gt;"",K317&gt;0),"Date qui glisse","")))</f>
        <v/>
      </c>
      <c r="N317" s="9">
        <f>IF(J317="","",J317-WEEKDAY(J317,2)+1)</f>
        <v/>
      </c>
    </row>
    <row r="318">
      <c r="G318" s="8" t="n"/>
      <c r="H318" s="8" t="n"/>
      <c r="I318" s="8" t="n"/>
      <c r="J318" s="9">
        <f>IF(AND(H318="",I318=""),"",IF(I318&lt;&gt;"",I318,H318))</f>
        <v/>
      </c>
      <c r="K318" s="10">
        <f>IF(OR(H318="",J318=""),"",J318-H318)</f>
        <v/>
      </c>
      <c r="L318" s="10">
        <f>IF(OR(C318="",E318="Terminé"),"",IF(AND(H318&lt;&gt;"",H318&lt;TODAY()),"En retard",IF(AND(K318&lt;&gt;"",K318&gt;0),"Date qui glisse","")))</f>
        <v/>
      </c>
      <c r="N318" s="9">
        <f>IF(J318="","",J318-WEEKDAY(J318,2)+1)</f>
        <v/>
      </c>
    </row>
    <row r="319">
      <c r="G319" s="8" t="n"/>
      <c r="H319" s="8" t="n"/>
      <c r="I319" s="8" t="n"/>
      <c r="J319" s="9">
        <f>IF(AND(H319="",I319=""),"",IF(I319&lt;&gt;"",I319,H319))</f>
        <v/>
      </c>
      <c r="K319" s="10">
        <f>IF(OR(H319="",J319=""),"",J319-H319)</f>
        <v/>
      </c>
      <c r="L319" s="10">
        <f>IF(OR(C319="",E319="Terminé"),"",IF(AND(H319&lt;&gt;"",H319&lt;TODAY()),"En retard",IF(AND(K319&lt;&gt;"",K319&gt;0),"Date qui glisse","")))</f>
        <v/>
      </c>
      <c r="N319" s="9">
        <f>IF(J319="","",J319-WEEKDAY(J319,2)+1)</f>
        <v/>
      </c>
    </row>
    <row r="320">
      <c r="G320" s="8" t="n"/>
      <c r="H320" s="8" t="n"/>
      <c r="I320" s="8" t="n"/>
      <c r="J320" s="9">
        <f>IF(AND(H320="",I320=""),"",IF(I320&lt;&gt;"",I320,H320))</f>
        <v/>
      </c>
      <c r="K320" s="10">
        <f>IF(OR(H320="",J320=""),"",J320-H320)</f>
        <v/>
      </c>
      <c r="L320" s="10">
        <f>IF(OR(C320="",E320="Terminé"),"",IF(AND(H320&lt;&gt;"",H320&lt;TODAY()),"En retard",IF(AND(K320&lt;&gt;"",K320&gt;0),"Date qui glisse","")))</f>
        <v/>
      </c>
      <c r="N320" s="9">
        <f>IF(J320="","",J320-WEEKDAY(J320,2)+1)</f>
        <v/>
      </c>
    </row>
    <row r="321">
      <c r="G321" s="8" t="n"/>
      <c r="H321" s="8" t="n"/>
      <c r="I321" s="8" t="n"/>
      <c r="J321" s="9">
        <f>IF(AND(H321="",I321=""),"",IF(I321&lt;&gt;"",I321,H321))</f>
        <v/>
      </c>
      <c r="K321" s="10">
        <f>IF(OR(H321="",J321=""),"",J321-H321)</f>
        <v/>
      </c>
      <c r="L321" s="10">
        <f>IF(OR(C321="",E321="Terminé"),"",IF(AND(H321&lt;&gt;"",H321&lt;TODAY()),"En retard",IF(AND(K321&lt;&gt;"",K321&gt;0),"Date qui glisse","")))</f>
        <v/>
      </c>
      <c r="N321" s="9">
        <f>IF(J321="","",J321-WEEKDAY(J321,2)+1)</f>
        <v/>
      </c>
    </row>
    <row r="322">
      <c r="G322" s="8" t="n"/>
      <c r="H322" s="8" t="n"/>
      <c r="I322" s="8" t="n"/>
      <c r="J322" s="9">
        <f>IF(AND(H322="",I322=""),"",IF(I322&lt;&gt;"",I322,H322))</f>
        <v/>
      </c>
      <c r="K322" s="10">
        <f>IF(OR(H322="",J322=""),"",J322-H322)</f>
        <v/>
      </c>
      <c r="L322" s="10">
        <f>IF(OR(C322="",E322="Terminé"),"",IF(AND(H322&lt;&gt;"",H322&lt;TODAY()),"En retard",IF(AND(K322&lt;&gt;"",K322&gt;0),"Date qui glisse","")))</f>
        <v/>
      </c>
      <c r="N322" s="9">
        <f>IF(J322="","",J322-WEEKDAY(J322,2)+1)</f>
        <v/>
      </c>
    </row>
    <row r="323">
      <c r="G323" s="8" t="n"/>
      <c r="H323" s="8" t="n"/>
      <c r="I323" s="8" t="n"/>
      <c r="J323" s="9">
        <f>IF(AND(H323="",I323=""),"",IF(I323&lt;&gt;"",I323,H323))</f>
        <v/>
      </c>
      <c r="K323" s="10">
        <f>IF(OR(H323="",J323=""),"",J323-H323)</f>
        <v/>
      </c>
      <c r="L323" s="10">
        <f>IF(OR(C323="",E323="Terminé"),"",IF(AND(H323&lt;&gt;"",H323&lt;TODAY()),"En retard",IF(AND(K323&lt;&gt;"",K323&gt;0),"Date qui glisse","")))</f>
        <v/>
      </c>
      <c r="N323" s="9">
        <f>IF(J323="","",J323-WEEKDAY(J323,2)+1)</f>
        <v/>
      </c>
    </row>
    <row r="324">
      <c r="G324" s="8" t="n"/>
      <c r="H324" s="8" t="n"/>
      <c r="I324" s="8" t="n"/>
      <c r="J324" s="9">
        <f>IF(AND(H324="",I324=""),"",IF(I324&lt;&gt;"",I324,H324))</f>
        <v/>
      </c>
      <c r="K324" s="10">
        <f>IF(OR(H324="",J324=""),"",J324-H324)</f>
        <v/>
      </c>
      <c r="L324" s="10">
        <f>IF(OR(C324="",E324="Terminé"),"",IF(AND(H324&lt;&gt;"",H324&lt;TODAY()),"En retard",IF(AND(K324&lt;&gt;"",K324&gt;0),"Date qui glisse","")))</f>
        <v/>
      </c>
      <c r="N324" s="9">
        <f>IF(J324="","",J324-WEEKDAY(J324,2)+1)</f>
        <v/>
      </c>
    </row>
    <row r="325">
      <c r="G325" s="8" t="n"/>
      <c r="H325" s="8" t="n"/>
      <c r="I325" s="8" t="n"/>
      <c r="J325" s="9">
        <f>IF(AND(H325="",I325=""),"",IF(I325&lt;&gt;"",I325,H325))</f>
        <v/>
      </c>
      <c r="K325" s="10">
        <f>IF(OR(H325="",J325=""),"",J325-H325)</f>
        <v/>
      </c>
      <c r="L325" s="10">
        <f>IF(OR(C325="",E325="Terminé"),"",IF(AND(H325&lt;&gt;"",H325&lt;TODAY()),"En retard",IF(AND(K325&lt;&gt;"",K325&gt;0),"Date qui glisse","")))</f>
        <v/>
      </c>
      <c r="N325" s="9">
        <f>IF(J325="","",J325-WEEKDAY(J325,2)+1)</f>
        <v/>
      </c>
    </row>
    <row r="326">
      <c r="G326" s="8" t="n"/>
      <c r="H326" s="8" t="n"/>
      <c r="I326" s="8" t="n"/>
      <c r="J326" s="9">
        <f>IF(AND(H326="",I326=""),"",IF(I326&lt;&gt;"",I326,H326))</f>
        <v/>
      </c>
      <c r="K326" s="10">
        <f>IF(OR(H326="",J326=""),"",J326-H326)</f>
        <v/>
      </c>
      <c r="L326" s="10">
        <f>IF(OR(C326="",E326="Terminé"),"",IF(AND(H326&lt;&gt;"",H326&lt;TODAY()),"En retard",IF(AND(K326&lt;&gt;"",K326&gt;0),"Date qui glisse","")))</f>
        <v/>
      </c>
      <c r="N326" s="9">
        <f>IF(J326="","",J326-WEEKDAY(J326,2)+1)</f>
        <v/>
      </c>
    </row>
    <row r="327">
      <c r="G327" s="8" t="n"/>
      <c r="H327" s="8" t="n"/>
      <c r="I327" s="8" t="n"/>
      <c r="J327" s="9">
        <f>IF(AND(H327="",I327=""),"",IF(I327&lt;&gt;"",I327,H327))</f>
        <v/>
      </c>
      <c r="K327" s="10">
        <f>IF(OR(H327="",J327=""),"",J327-H327)</f>
        <v/>
      </c>
      <c r="L327" s="10">
        <f>IF(OR(C327="",E327="Terminé"),"",IF(AND(H327&lt;&gt;"",H327&lt;TODAY()),"En retard",IF(AND(K327&lt;&gt;"",K327&gt;0),"Date qui glisse","")))</f>
        <v/>
      </c>
      <c r="N327" s="9">
        <f>IF(J327="","",J327-WEEKDAY(J327,2)+1)</f>
        <v/>
      </c>
    </row>
    <row r="328">
      <c r="G328" s="8" t="n"/>
      <c r="H328" s="8" t="n"/>
      <c r="I328" s="8" t="n"/>
      <c r="J328" s="9">
        <f>IF(AND(H328="",I328=""),"",IF(I328&lt;&gt;"",I328,H328))</f>
        <v/>
      </c>
      <c r="K328" s="10">
        <f>IF(OR(H328="",J328=""),"",J328-H328)</f>
        <v/>
      </c>
      <c r="L328" s="10">
        <f>IF(OR(C328="",E328="Terminé"),"",IF(AND(H328&lt;&gt;"",H328&lt;TODAY()),"En retard",IF(AND(K328&lt;&gt;"",K328&gt;0),"Date qui glisse","")))</f>
        <v/>
      </c>
      <c r="N328" s="9">
        <f>IF(J328="","",J328-WEEKDAY(J328,2)+1)</f>
        <v/>
      </c>
    </row>
    <row r="329">
      <c r="G329" s="8" t="n"/>
      <c r="H329" s="8" t="n"/>
      <c r="I329" s="8" t="n"/>
      <c r="J329" s="9">
        <f>IF(AND(H329="",I329=""),"",IF(I329&lt;&gt;"",I329,H329))</f>
        <v/>
      </c>
      <c r="K329" s="10">
        <f>IF(OR(H329="",J329=""),"",J329-H329)</f>
        <v/>
      </c>
      <c r="L329" s="10">
        <f>IF(OR(C329="",E329="Terminé"),"",IF(AND(H329&lt;&gt;"",H329&lt;TODAY()),"En retard",IF(AND(K329&lt;&gt;"",K329&gt;0),"Date qui glisse","")))</f>
        <v/>
      </c>
      <c r="N329" s="9">
        <f>IF(J329="","",J329-WEEKDAY(J329,2)+1)</f>
        <v/>
      </c>
    </row>
    <row r="330">
      <c r="G330" s="8" t="n"/>
      <c r="H330" s="8" t="n"/>
      <c r="I330" s="8" t="n"/>
      <c r="J330" s="9">
        <f>IF(AND(H330="",I330=""),"",IF(I330&lt;&gt;"",I330,H330))</f>
        <v/>
      </c>
      <c r="K330" s="10">
        <f>IF(OR(H330="",J330=""),"",J330-H330)</f>
        <v/>
      </c>
      <c r="L330" s="10">
        <f>IF(OR(C330="",E330="Terminé"),"",IF(AND(H330&lt;&gt;"",H330&lt;TODAY()),"En retard",IF(AND(K330&lt;&gt;"",K330&gt;0),"Date qui glisse","")))</f>
        <v/>
      </c>
      <c r="N330" s="9">
        <f>IF(J330="","",J330-WEEKDAY(J330,2)+1)</f>
        <v/>
      </c>
    </row>
    <row r="331">
      <c r="G331" s="8" t="n"/>
      <c r="H331" s="8" t="n"/>
      <c r="I331" s="8" t="n"/>
      <c r="J331" s="9">
        <f>IF(AND(H331="",I331=""),"",IF(I331&lt;&gt;"",I331,H331))</f>
        <v/>
      </c>
      <c r="K331" s="10">
        <f>IF(OR(H331="",J331=""),"",J331-H331)</f>
        <v/>
      </c>
      <c r="L331" s="10">
        <f>IF(OR(C331="",E331="Terminé"),"",IF(AND(H331&lt;&gt;"",H331&lt;TODAY()),"En retard",IF(AND(K331&lt;&gt;"",K331&gt;0),"Date qui glisse","")))</f>
        <v/>
      </c>
      <c r="N331" s="9">
        <f>IF(J331="","",J331-WEEKDAY(J331,2)+1)</f>
        <v/>
      </c>
    </row>
    <row r="332">
      <c r="G332" s="8" t="n"/>
      <c r="H332" s="8" t="n"/>
      <c r="I332" s="8" t="n"/>
      <c r="J332" s="9">
        <f>IF(AND(H332="",I332=""),"",IF(I332&lt;&gt;"",I332,H332))</f>
        <v/>
      </c>
      <c r="K332" s="10">
        <f>IF(OR(H332="",J332=""),"",J332-H332)</f>
        <v/>
      </c>
      <c r="L332" s="10">
        <f>IF(OR(C332="",E332="Terminé"),"",IF(AND(H332&lt;&gt;"",H332&lt;TODAY()),"En retard",IF(AND(K332&lt;&gt;"",K332&gt;0),"Date qui glisse","")))</f>
        <v/>
      </c>
      <c r="N332" s="9">
        <f>IF(J332="","",J332-WEEKDAY(J332,2)+1)</f>
        <v/>
      </c>
    </row>
    <row r="333">
      <c r="G333" s="8" t="n"/>
      <c r="H333" s="8" t="n"/>
      <c r="I333" s="8" t="n"/>
      <c r="J333" s="9">
        <f>IF(AND(H333="",I333=""),"",IF(I333&lt;&gt;"",I333,H333))</f>
        <v/>
      </c>
      <c r="K333" s="10">
        <f>IF(OR(H333="",J333=""),"",J333-H333)</f>
        <v/>
      </c>
      <c r="L333" s="10">
        <f>IF(OR(C333="",E333="Terminé"),"",IF(AND(H333&lt;&gt;"",H333&lt;TODAY()),"En retard",IF(AND(K333&lt;&gt;"",K333&gt;0),"Date qui glisse","")))</f>
        <v/>
      </c>
      <c r="N333" s="9">
        <f>IF(J333="","",J333-WEEKDAY(J333,2)+1)</f>
        <v/>
      </c>
    </row>
    <row r="334">
      <c r="G334" s="8" t="n"/>
      <c r="H334" s="8" t="n"/>
      <c r="I334" s="8" t="n"/>
      <c r="J334" s="9">
        <f>IF(AND(H334="",I334=""),"",IF(I334&lt;&gt;"",I334,H334))</f>
        <v/>
      </c>
      <c r="K334" s="10">
        <f>IF(OR(H334="",J334=""),"",J334-H334)</f>
        <v/>
      </c>
      <c r="L334" s="10">
        <f>IF(OR(C334="",E334="Terminé"),"",IF(AND(H334&lt;&gt;"",H334&lt;TODAY()),"En retard",IF(AND(K334&lt;&gt;"",K334&gt;0),"Date qui glisse","")))</f>
        <v/>
      </c>
      <c r="N334" s="9">
        <f>IF(J334="","",J334-WEEKDAY(J334,2)+1)</f>
        <v/>
      </c>
    </row>
    <row r="335">
      <c r="G335" s="8" t="n"/>
      <c r="H335" s="8" t="n"/>
      <c r="I335" s="8" t="n"/>
      <c r="J335" s="9">
        <f>IF(AND(H335="",I335=""),"",IF(I335&lt;&gt;"",I335,H335))</f>
        <v/>
      </c>
      <c r="K335" s="10">
        <f>IF(OR(H335="",J335=""),"",J335-H335)</f>
        <v/>
      </c>
      <c r="L335" s="10">
        <f>IF(OR(C335="",E335="Terminé"),"",IF(AND(H335&lt;&gt;"",H335&lt;TODAY()),"En retard",IF(AND(K335&lt;&gt;"",K335&gt;0),"Date qui glisse","")))</f>
        <v/>
      </c>
      <c r="N335" s="9">
        <f>IF(J335="","",J335-WEEKDAY(J335,2)+1)</f>
        <v/>
      </c>
    </row>
    <row r="336">
      <c r="G336" s="8" t="n"/>
      <c r="H336" s="8" t="n"/>
      <c r="I336" s="8" t="n"/>
      <c r="J336" s="9">
        <f>IF(AND(H336="",I336=""),"",IF(I336&lt;&gt;"",I336,H336))</f>
        <v/>
      </c>
      <c r="K336" s="10">
        <f>IF(OR(H336="",J336=""),"",J336-H336)</f>
        <v/>
      </c>
      <c r="L336" s="10">
        <f>IF(OR(C336="",E336="Terminé"),"",IF(AND(H336&lt;&gt;"",H336&lt;TODAY()),"En retard",IF(AND(K336&lt;&gt;"",K336&gt;0),"Date qui glisse","")))</f>
        <v/>
      </c>
      <c r="N336" s="9">
        <f>IF(J336="","",J336-WEEKDAY(J336,2)+1)</f>
        <v/>
      </c>
    </row>
    <row r="337">
      <c r="G337" s="8" t="n"/>
      <c r="H337" s="8" t="n"/>
      <c r="I337" s="8" t="n"/>
      <c r="J337" s="9">
        <f>IF(AND(H337="",I337=""),"",IF(I337&lt;&gt;"",I337,H337))</f>
        <v/>
      </c>
      <c r="K337" s="10">
        <f>IF(OR(H337="",J337=""),"",J337-H337)</f>
        <v/>
      </c>
      <c r="L337" s="10">
        <f>IF(OR(C337="",E337="Terminé"),"",IF(AND(H337&lt;&gt;"",H337&lt;TODAY()),"En retard",IF(AND(K337&lt;&gt;"",K337&gt;0),"Date qui glisse","")))</f>
        <v/>
      </c>
      <c r="N337" s="9">
        <f>IF(J337="","",J337-WEEKDAY(J337,2)+1)</f>
        <v/>
      </c>
    </row>
    <row r="338">
      <c r="G338" s="8" t="n"/>
      <c r="H338" s="8" t="n"/>
      <c r="I338" s="8" t="n"/>
      <c r="J338" s="9">
        <f>IF(AND(H338="",I338=""),"",IF(I338&lt;&gt;"",I338,H338))</f>
        <v/>
      </c>
      <c r="K338" s="10">
        <f>IF(OR(H338="",J338=""),"",J338-H338)</f>
        <v/>
      </c>
      <c r="L338" s="10">
        <f>IF(OR(C338="",E338="Terminé"),"",IF(AND(H338&lt;&gt;"",H338&lt;TODAY()),"En retard",IF(AND(K338&lt;&gt;"",K338&gt;0),"Date qui glisse","")))</f>
        <v/>
      </c>
      <c r="N338" s="9">
        <f>IF(J338="","",J338-WEEKDAY(J338,2)+1)</f>
        <v/>
      </c>
    </row>
    <row r="339">
      <c r="G339" s="8" t="n"/>
      <c r="H339" s="8" t="n"/>
      <c r="I339" s="8" t="n"/>
      <c r="J339" s="9">
        <f>IF(AND(H339="",I339=""),"",IF(I339&lt;&gt;"",I339,H339))</f>
        <v/>
      </c>
      <c r="K339" s="10">
        <f>IF(OR(H339="",J339=""),"",J339-H339)</f>
        <v/>
      </c>
      <c r="L339" s="10">
        <f>IF(OR(C339="",E339="Terminé"),"",IF(AND(H339&lt;&gt;"",H339&lt;TODAY()),"En retard",IF(AND(K339&lt;&gt;"",K339&gt;0),"Date qui glisse","")))</f>
        <v/>
      </c>
      <c r="N339" s="9">
        <f>IF(J339="","",J339-WEEKDAY(J339,2)+1)</f>
        <v/>
      </c>
    </row>
    <row r="340">
      <c r="G340" s="8" t="n"/>
      <c r="H340" s="8" t="n"/>
      <c r="I340" s="8" t="n"/>
      <c r="J340" s="9">
        <f>IF(AND(H340="",I340=""),"",IF(I340&lt;&gt;"",I340,H340))</f>
        <v/>
      </c>
      <c r="K340" s="10">
        <f>IF(OR(H340="",J340=""),"",J340-H340)</f>
        <v/>
      </c>
      <c r="L340" s="10">
        <f>IF(OR(C340="",E340="Terminé"),"",IF(AND(H340&lt;&gt;"",H340&lt;TODAY()),"En retard",IF(AND(K340&lt;&gt;"",K340&gt;0),"Date qui glisse","")))</f>
        <v/>
      </c>
      <c r="N340" s="9">
        <f>IF(J340="","",J340-WEEKDAY(J340,2)+1)</f>
        <v/>
      </c>
    </row>
    <row r="341">
      <c r="G341" s="8" t="n"/>
      <c r="H341" s="8" t="n"/>
      <c r="I341" s="8" t="n"/>
      <c r="J341" s="9">
        <f>IF(AND(H341="",I341=""),"",IF(I341&lt;&gt;"",I341,H341))</f>
        <v/>
      </c>
      <c r="K341" s="10">
        <f>IF(OR(H341="",J341=""),"",J341-H341)</f>
        <v/>
      </c>
      <c r="L341" s="10">
        <f>IF(OR(C341="",E341="Terminé"),"",IF(AND(H341&lt;&gt;"",H341&lt;TODAY()),"En retard",IF(AND(K341&lt;&gt;"",K341&gt;0),"Date qui glisse","")))</f>
        <v/>
      </c>
      <c r="N341" s="9">
        <f>IF(J341="","",J341-WEEKDAY(J341,2)+1)</f>
        <v/>
      </c>
    </row>
    <row r="342">
      <c r="G342" s="8" t="n"/>
      <c r="H342" s="8" t="n"/>
      <c r="I342" s="8" t="n"/>
      <c r="J342" s="9">
        <f>IF(AND(H342="",I342=""),"",IF(I342&lt;&gt;"",I342,H342))</f>
        <v/>
      </c>
      <c r="K342" s="10">
        <f>IF(OR(H342="",J342=""),"",J342-H342)</f>
        <v/>
      </c>
      <c r="L342" s="10">
        <f>IF(OR(C342="",E342="Terminé"),"",IF(AND(H342&lt;&gt;"",H342&lt;TODAY()),"En retard",IF(AND(K342&lt;&gt;"",K342&gt;0),"Date qui glisse","")))</f>
        <v/>
      </c>
      <c r="N342" s="9">
        <f>IF(J342="","",J342-WEEKDAY(J342,2)+1)</f>
        <v/>
      </c>
    </row>
    <row r="343">
      <c r="G343" s="8" t="n"/>
      <c r="H343" s="8" t="n"/>
      <c r="I343" s="8" t="n"/>
      <c r="J343" s="9">
        <f>IF(AND(H343="",I343=""),"",IF(I343&lt;&gt;"",I343,H343))</f>
        <v/>
      </c>
      <c r="K343" s="10">
        <f>IF(OR(H343="",J343=""),"",J343-H343)</f>
        <v/>
      </c>
      <c r="L343" s="10">
        <f>IF(OR(C343="",E343="Terminé"),"",IF(AND(H343&lt;&gt;"",H343&lt;TODAY()),"En retard",IF(AND(K343&lt;&gt;"",K343&gt;0),"Date qui glisse","")))</f>
        <v/>
      </c>
      <c r="N343" s="9">
        <f>IF(J343="","",J343-WEEKDAY(J343,2)+1)</f>
        <v/>
      </c>
    </row>
    <row r="344">
      <c r="G344" s="8" t="n"/>
      <c r="H344" s="8" t="n"/>
      <c r="I344" s="8" t="n"/>
      <c r="J344" s="9">
        <f>IF(AND(H344="",I344=""),"",IF(I344&lt;&gt;"",I344,H344))</f>
        <v/>
      </c>
      <c r="K344" s="10">
        <f>IF(OR(H344="",J344=""),"",J344-H344)</f>
        <v/>
      </c>
      <c r="L344" s="10">
        <f>IF(OR(C344="",E344="Terminé"),"",IF(AND(H344&lt;&gt;"",H344&lt;TODAY()),"En retard",IF(AND(K344&lt;&gt;"",K344&gt;0),"Date qui glisse","")))</f>
        <v/>
      </c>
      <c r="N344" s="9">
        <f>IF(J344="","",J344-WEEKDAY(J344,2)+1)</f>
        <v/>
      </c>
    </row>
    <row r="345">
      <c r="G345" s="8" t="n"/>
      <c r="H345" s="8" t="n"/>
      <c r="I345" s="8" t="n"/>
      <c r="J345" s="9">
        <f>IF(AND(H345="",I345=""),"",IF(I345&lt;&gt;"",I345,H345))</f>
        <v/>
      </c>
      <c r="K345" s="10">
        <f>IF(OR(H345="",J345=""),"",J345-H345)</f>
        <v/>
      </c>
      <c r="L345" s="10">
        <f>IF(OR(C345="",E345="Terminé"),"",IF(AND(H345&lt;&gt;"",H345&lt;TODAY()),"En retard",IF(AND(K345&lt;&gt;"",K345&gt;0),"Date qui glisse","")))</f>
        <v/>
      </c>
      <c r="N345" s="9">
        <f>IF(J345="","",J345-WEEKDAY(J345,2)+1)</f>
        <v/>
      </c>
    </row>
    <row r="346">
      <c r="G346" s="8" t="n"/>
      <c r="H346" s="8" t="n"/>
      <c r="I346" s="8" t="n"/>
      <c r="J346" s="9">
        <f>IF(AND(H346="",I346=""),"",IF(I346&lt;&gt;"",I346,H346))</f>
        <v/>
      </c>
      <c r="K346" s="10">
        <f>IF(OR(H346="",J346=""),"",J346-H346)</f>
        <v/>
      </c>
      <c r="L346" s="10">
        <f>IF(OR(C346="",E346="Terminé"),"",IF(AND(H346&lt;&gt;"",H346&lt;TODAY()),"En retard",IF(AND(K346&lt;&gt;"",K346&gt;0),"Date qui glisse","")))</f>
        <v/>
      </c>
      <c r="N346" s="9">
        <f>IF(J346="","",J346-WEEKDAY(J346,2)+1)</f>
        <v/>
      </c>
    </row>
    <row r="347">
      <c r="G347" s="8" t="n"/>
      <c r="H347" s="8" t="n"/>
      <c r="I347" s="8" t="n"/>
      <c r="J347" s="9">
        <f>IF(AND(H347="",I347=""),"",IF(I347&lt;&gt;"",I347,H347))</f>
        <v/>
      </c>
      <c r="K347" s="10">
        <f>IF(OR(H347="",J347=""),"",J347-H347)</f>
        <v/>
      </c>
      <c r="L347" s="10">
        <f>IF(OR(C347="",E347="Terminé"),"",IF(AND(H347&lt;&gt;"",H347&lt;TODAY()),"En retard",IF(AND(K347&lt;&gt;"",K347&gt;0),"Date qui glisse","")))</f>
        <v/>
      </c>
      <c r="N347" s="9">
        <f>IF(J347="","",J347-WEEKDAY(J347,2)+1)</f>
        <v/>
      </c>
    </row>
    <row r="348">
      <c r="G348" s="8" t="n"/>
      <c r="H348" s="8" t="n"/>
      <c r="I348" s="8" t="n"/>
      <c r="J348" s="9">
        <f>IF(AND(H348="",I348=""),"",IF(I348&lt;&gt;"",I348,H348))</f>
        <v/>
      </c>
      <c r="K348" s="10">
        <f>IF(OR(H348="",J348=""),"",J348-H348)</f>
        <v/>
      </c>
      <c r="L348" s="10">
        <f>IF(OR(C348="",E348="Terminé"),"",IF(AND(H348&lt;&gt;"",H348&lt;TODAY()),"En retard",IF(AND(K348&lt;&gt;"",K348&gt;0),"Date qui glisse","")))</f>
        <v/>
      </c>
      <c r="N348" s="9">
        <f>IF(J348="","",J348-WEEKDAY(J348,2)+1)</f>
        <v/>
      </c>
    </row>
    <row r="349">
      <c r="G349" s="8" t="n"/>
      <c r="H349" s="8" t="n"/>
      <c r="I349" s="8" t="n"/>
      <c r="J349" s="9">
        <f>IF(AND(H349="",I349=""),"",IF(I349&lt;&gt;"",I349,H349))</f>
        <v/>
      </c>
      <c r="K349" s="10">
        <f>IF(OR(H349="",J349=""),"",J349-H349)</f>
        <v/>
      </c>
      <c r="L349" s="10">
        <f>IF(OR(C349="",E349="Terminé"),"",IF(AND(H349&lt;&gt;"",H349&lt;TODAY()),"En retard",IF(AND(K349&lt;&gt;"",K349&gt;0),"Date qui glisse","")))</f>
        <v/>
      </c>
      <c r="N349" s="9">
        <f>IF(J349="","",J349-WEEKDAY(J349,2)+1)</f>
        <v/>
      </c>
    </row>
    <row r="350">
      <c r="G350" s="8" t="n"/>
      <c r="H350" s="8" t="n"/>
      <c r="I350" s="8" t="n"/>
      <c r="J350" s="9">
        <f>IF(AND(H350="",I350=""),"",IF(I350&lt;&gt;"",I350,H350))</f>
        <v/>
      </c>
      <c r="K350" s="10">
        <f>IF(OR(H350="",J350=""),"",J350-H350)</f>
        <v/>
      </c>
      <c r="L350" s="10">
        <f>IF(OR(C350="",E350="Terminé"),"",IF(AND(H350&lt;&gt;"",H350&lt;TODAY()),"En retard",IF(AND(K350&lt;&gt;"",K350&gt;0),"Date qui glisse","")))</f>
        <v/>
      </c>
      <c r="N350" s="9">
        <f>IF(J350="","",J350-WEEKDAY(J350,2)+1)</f>
        <v/>
      </c>
    </row>
    <row r="351">
      <c r="G351" s="8" t="n"/>
      <c r="H351" s="8" t="n"/>
      <c r="I351" s="8" t="n"/>
      <c r="J351" s="9">
        <f>IF(AND(H351="",I351=""),"",IF(I351&lt;&gt;"",I351,H351))</f>
        <v/>
      </c>
      <c r="K351" s="10">
        <f>IF(OR(H351="",J351=""),"",J351-H351)</f>
        <v/>
      </c>
      <c r="L351" s="10">
        <f>IF(OR(C351="",E351="Terminé"),"",IF(AND(H351&lt;&gt;"",H351&lt;TODAY()),"En retard",IF(AND(K351&lt;&gt;"",K351&gt;0),"Date qui glisse","")))</f>
        <v/>
      </c>
      <c r="N351" s="9">
        <f>IF(J351="","",J351-WEEKDAY(J351,2)+1)</f>
        <v/>
      </c>
    </row>
    <row r="352">
      <c r="G352" s="8" t="n"/>
      <c r="H352" s="8" t="n"/>
      <c r="I352" s="8" t="n"/>
      <c r="J352" s="9">
        <f>IF(AND(H352="",I352=""),"",IF(I352&lt;&gt;"",I352,H352))</f>
        <v/>
      </c>
      <c r="K352" s="10">
        <f>IF(OR(H352="",J352=""),"",J352-H352)</f>
        <v/>
      </c>
      <c r="L352" s="10">
        <f>IF(OR(C352="",E352="Terminé"),"",IF(AND(H352&lt;&gt;"",H352&lt;TODAY()),"En retard",IF(AND(K352&lt;&gt;"",K352&gt;0),"Date qui glisse","")))</f>
        <v/>
      </c>
      <c r="N352" s="9">
        <f>IF(J352="","",J352-WEEKDAY(J352,2)+1)</f>
        <v/>
      </c>
    </row>
    <row r="353">
      <c r="G353" s="8" t="n"/>
      <c r="H353" s="8" t="n"/>
      <c r="I353" s="8" t="n"/>
      <c r="J353" s="9">
        <f>IF(AND(H353="",I353=""),"",IF(I353&lt;&gt;"",I353,H353))</f>
        <v/>
      </c>
      <c r="K353" s="10">
        <f>IF(OR(H353="",J353=""),"",J353-H353)</f>
        <v/>
      </c>
      <c r="L353" s="10">
        <f>IF(OR(C353="",E353="Terminé"),"",IF(AND(H353&lt;&gt;"",H353&lt;TODAY()),"En retard",IF(AND(K353&lt;&gt;"",K353&gt;0),"Date qui glisse","")))</f>
        <v/>
      </c>
      <c r="N353" s="9">
        <f>IF(J353="","",J353-WEEKDAY(J353,2)+1)</f>
        <v/>
      </c>
    </row>
    <row r="354">
      <c r="G354" s="8" t="n"/>
      <c r="H354" s="8" t="n"/>
      <c r="I354" s="8" t="n"/>
      <c r="J354" s="9">
        <f>IF(AND(H354="",I354=""),"",IF(I354&lt;&gt;"",I354,H354))</f>
        <v/>
      </c>
      <c r="K354" s="10">
        <f>IF(OR(H354="",J354=""),"",J354-H354)</f>
        <v/>
      </c>
      <c r="L354" s="10">
        <f>IF(OR(C354="",E354="Terminé"),"",IF(AND(H354&lt;&gt;"",H354&lt;TODAY()),"En retard",IF(AND(K354&lt;&gt;"",K354&gt;0),"Date qui glisse","")))</f>
        <v/>
      </c>
      <c r="N354" s="9">
        <f>IF(J354="","",J354-WEEKDAY(J354,2)+1)</f>
        <v/>
      </c>
    </row>
    <row r="355">
      <c r="G355" s="8" t="n"/>
      <c r="H355" s="8" t="n"/>
      <c r="I355" s="8" t="n"/>
      <c r="J355" s="9">
        <f>IF(AND(H355="",I355=""),"",IF(I355&lt;&gt;"",I355,H355))</f>
        <v/>
      </c>
      <c r="K355" s="10">
        <f>IF(OR(H355="",J355=""),"",J355-H355)</f>
        <v/>
      </c>
      <c r="L355" s="10">
        <f>IF(OR(C355="",E355="Terminé"),"",IF(AND(H355&lt;&gt;"",H355&lt;TODAY()),"En retard",IF(AND(K355&lt;&gt;"",K355&gt;0),"Date qui glisse","")))</f>
        <v/>
      </c>
      <c r="N355" s="9">
        <f>IF(J355="","",J355-WEEKDAY(J355,2)+1)</f>
        <v/>
      </c>
    </row>
    <row r="356">
      <c r="G356" s="8" t="n"/>
      <c r="H356" s="8" t="n"/>
      <c r="I356" s="8" t="n"/>
      <c r="J356" s="9">
        <f>IF(AND(H356="",I356=""),"",IF(I356&lt;&gt;"",I356,H356))</f>
        <v/>
      </c>
      <c r="K356" s="10">
        <f>IF(OR(H356="",J356=""),"",J356-H356)</f>
        <v/>
      </c>
      <c r="L356" s="10">
        <f>IF(OR(C356="",E356="Terminé"),"",IF(AND(H356&lt;&gt;"",H356&lt;TODAY()),"En retard",IF(AND(K356&lt;&gt;"",K356&gt;0),"Date qui glisse","")))</f>
        <v/>
      </c>
      <c r="N356" s="9">
        <f>IF(J356="","",J356-WEEKDAY(J356,2)+1)</f>
        <v/>
      </c>
    </row>
    <row r="357">
      <c r="G357" s="8" t="n"/>
      <c r="H357" s="8" t="n"/>
      <c r="I357" s="8" t="n"/>
      <c r="J357" s="9">
        <f>IF(AND(H357="",I357=""),"",IF(I357&lt;&gt;"",I357,H357))</f>
        <v/>
      </c>
      <c r="K357" s="10">
        <f>IF(OR(H357="",J357=""),"",J357-H357)</f>
        <v/>
      </c>
      <c r="L357" s="10">
        <f>IF(OR(C357="",E357="Terminé"),"",IF(AND(H357&lt;&gt;"",H357&lt;TODAY()),"En retard",IF(AND(K357&lt;&gt;"",K357&gt;0),"Date qui glisse","")))</f>
        <v/>
      </c>
      <c r="N357" s="9">
        <f>IF(J357="","",J357-WEEKDAY(J357,2)+1)</f>
        <v/>
      </c>
    </row>
    <row r="358">
      <c r="G358" s="8" t="n"/>
      <c r="H358" s="8" t="n"/>
      <c r="I358" s="8" t="n"/>
      <c r="J358" s="9">
        <f>IF(AND(H358="",I358=""),"",IF(I358&lt;&gt;"",I358,H358))</f>
        <v/>
      </c>
      <c r="K358" s="10">
        <f>IF(OR(H358="",J358=""),"",J358-H358)</f>
        <v/>
      </c>
      <c r="L358" s="10">
        <f>IF(OR(C358="",E358="Terminé"),"",IF(AND(H358&lt;&gt;"",H358&lt;TODAY()),"En retard",IF(AND(K358&lt;&gt;"",K358&gt;0),"Date qui glisse","")))</f>
        <v/>
      </c>
      <c r="N358" s="9">
        <f>IF(J358="","",J358-WEEKDAY(J358,2)+1)</f>
        <v/>
      </c>
    </row>
    <row r="359">
      <c r="G359" s="8" t="n"/>
      <c r="H359" s="8" t="n"/>
      <c r="I359" s="8" t="n"/>
      <c r="J359" s="9">
        <f>IF(AND(H359="",I359=""),"",IF(I359&lt;&gt;"",I359,H359))</f>
        <v/>
      </c>
      <c r="K359" s="10">
        <f>IF(OR(H359="",J359=""),"",J359-H359)</f>
        <v/>
      </c>
      <c r="L359" s="10">
        <f>IF(OR(C359="",E359="Terminé"),"",IF(AND(H359&lt;&gt;"",H359&lt;TODAY()),"En retard",IF(AND(K359&lt;&gt;"",K359&gt;0),"Date qui glisse","")))</f>
        <v/>
      </c>
      <c r="N359" s="9">
        <f>IF(J359="","",J359-WEEKDAY(J359,2)+1)</f>
        <v/>
      </c>
    </row>
    <row r="360">
      <c r="G360" s="8" t="n"/>
      <c r="H360" s="8" t="n"/>
      <c r="I360" s="8" t="n"/>
      <c r="J360" s="9">
        <f>IF(AND(H360="",I360=""),"",IF(I360&lt;&gt;"",I360,H360))</f>
        <v/>
      </c>
      <c r="K360" s="10">
        <f>IF(OR(H360="",J360=""),"",J360-H360)</f>
        <v/>
      </c>
      <c r="L360" s="10">
        <f>IF(OR(C360="",E360="Terminé"),"",IF(AND(H360&lt;&gt;"",H360&lt;TODAY()),"En retard",IF(AND(K360&lt;&gt;"",K360&gt;0),"Date qui glisse","")))</f>
        <v/>
      </c>
      <c r="N360" s="9">
        <f>IF(J360="","",J360-WEEKDAY(J360,2)+1)</f>
        <v/>
      </c>
    </row>
    <row r="361">
      <c r="G361" s="8" t="n"/>
      <c r="H361" s="8" t="n"/>
      <c r="I361" s="8" t="n"/>
      <c r="J361" s="9">
        <f>IF(AND(H361="",I361=""),"",IF(I361&lt;&gt;"",I361,H361))</f>
        <v/>
      </c>
      <c r="K361" s="10">
        <f>IF(OR(H361="",J361=""),"",J361-H361)</f>
        <v/>
      </c>
      <c r="L361" s="10">
        <f>IF(OR(C361="",E361="Terminé"),"",IF(AND(H361&lt;&gt;"",H361&lt;TODAY()),"En retard",IF(AND(K361&lt;&gt;"",K361&gt;0),"Date qui glisse","")))</f>
        <v/>
      </c>
      <c r="N361" s="9">
        <f>IF(J361="","",J361-WEEKDAY(J361,2)+1)</f>
        <v/>
      </c>
    </row>
    <row r="362">
      <c r="G362" s="8" t="n"/>
      <c r="H362" s="8" t="n"/>
      <c r="I362" s="8" t="n"/>
      <c r="J362" s="9">
        <f>IF(AND(H362="",I362=""),"",IF(I362&lt;&gt;"",I362,H362))</f>
        <v/>
      </c>
      <c r="K362" s="10">
        <f>IF(OR(H362="",J362=""),"",J362-H362)</f>
        <v/>
      </c>
      <c r="L362" s="10">
        <f>IF(OR(C362="",E362="Terminé"),"",IF(AND(H362&lt;&gt;"",H362&lt;TODAY()),"En retard",IF(AND(K362&lt;&gt;"",K362&gt;0),"Date qui glisse","")))</f>
        <v/>
      </c>
      <c r="N362" s="9">
        <f>IF(J362="","",J362-WEEKDAY(J362,2)+1)</f>
        <v/>
      </c>
    </row>
    <row r="363">
      <c r="G363" s="8" t="n"/>
      <c r="H363" s="8" t="n"/>
      <c r="I363" s="8" t="n"/>
      <c r="J363" s="9">
        <f>IF(AND(H363="",I363=""),"",IF(I363&lt;&gt;"",I363,H363))</f>
        <v/>
      </c>
      <c r="K363" s="10">
        <f>IF(OR(H363="",J363=""),"",J363-H363)</f>
        <v/>
      </c>
      <c r="L363" s="10">
        <f>IF(OR(C363="",E363="Terminé"),"",IF(AND(H363&lt;&gt;"",H363&lt;TODAY()),"En retard",IF(AND(K363&lt;&gt;"",K363&gt;0),"Date qui glisse","")))</f>
        <v/>
      </c>
      <c r="N363" s="9">
        <f>IF(J363="","",J363-WEEKDAY(J363,2)+1)</f>
        <v/>
      </c>
    </row>
    <row r="364">
      <c r="G364" s="8" t="n"/>
      <c r="H364" s="8" t="n"/>
      <c r="I364" s="8" t="n"/>
      <c r="J364" s="9">
        <f>IF(AND(H364="",I364=""),"",IF(I364&lt;&gt;"",I364,H364))</f>
        <v/>
      </c>
      <c r="K364" s="10">
        <f>IF(OR(H364="",J364=""),"",J364-H364)</f>
        <v/>
      </c>
      <c r="L364" s="10">
        <f>IF(OR(C364="",E364="Terminé"),"",IF(AND(H364&lt;&gt;"",H364&lt;TODAY()),"En retard",IF(AND(K364&lt;&gt;"",K364&gt;0),"Date qui glisse","")))</f>
        <v/>
      </c>
      <c r="N364" s="9">
        <f>IF(J364="","",J364-WEEKDAY(J364,2)+1)</f>
        <v/>
      </c>
    </row>
    <row r="365">
      <c r="G365" s="8" t="n"/>
      <c r="H365" s="8" t="n"/>
      <c r="I365" s="8" t="n"/>
      <c r="J365" s="9">
        <f>IF(AND(H365="",I365=""),"",IF(I365&lt;&gt;"",I365,H365))</f>
        <v/>
      </c>
      <c r="K365" s="10">
        <f>IF(OR(H365="",J365=""),"",J365-H365)</f>
        <v/>
      </c>
      <c r="L365" s="10">
        <f>IF(OR(C365="",E365="Terminé"),"",IF(AND(H365&lt;&gt;"",H365&lt;TODAY()),"En retard",IF(AND(K365&lt;&gt;"",K365&gt;0),"Date qui glisse","")))</f>
        <v/>
      </c>
      <c r="N365" s="9">
        <f>IF(J365="","",J365-WEEKDAY(J365,2)+1)</f>
        <v/>
      </c>
    </row>
    <row r="366">
      <c r="G366" s="8" t="n"/>
      <c r="H366" s="8" t="n"/>
      <c r="I366" s="8" t="n"/>
      <c r="J366" s="9">
        <f>IF(AND(H366="",I366=""),"",IF(I366&lt;&gt;"",I366,H366))</f>
        <v/>
      </c>
      <c r="K366" s="10">
        <f>IF(OR(H366="",J366=""),"",J366-H366)</f>
        <v/>
      </c>
      <c r="L366" s="10">
        <f>IF(OR(C366="",E366="Terminé"),"",IF(AND(H366&lt;&gt;"",H366&lt;TODAY()),"En retard",IF(AND(K366&lt;&gt;"",K366&gt;0),"Date qui glisse","")))</f>
        <v/>
      </c>
      <c r="N366" s="9">
        <f>IF(J366="","",J366-WEEKDAY(J366,2)+1)</f>
        <v/>
      </c>
    </row>
    <row r="367">
      <c r="G367" s="8" t="n"/>
      <c r="H367" s="8" t="n"/>
      <c r="I367" s="8" t="n"/>
      <c r="J367" s="9">
        <f>IF(AND(H367="",I367=""),"",IF(I367&lt;&gt;"",I367,H367))</f>
        <v/>
      </c>
      <c r="K367" s="10">
        <f>IF(OR(H367="",J367=""),"",J367-H367)</f>
        <v/>
      </c>
      <c r="L367" s="10">
        <f>IF(OR(C367="",E367="Terminé"),"",IF(AND(H367&lt;&gt;"",H367&lt;TODAY()),"En retard",IF(AND(K367&lt;&gt;"",K367&gt;0),"Date qui glisse","")))</f>
        <v/>
      </c>
      <c r="N367" s="9">
        <f>IF(J367="","",J367-WEEKDAY(J367,2)+1)</f>
        <v/>
      </c>
    </row>
    <row r="368">
      <c r="G368" s="8" t="n"/>
      <c r="H368" s="8" t="n"/>
      <c r="I368" s="8" t="n"/>
      <c r="J368" s="9">
        <f>IF(AND(H368="",I368=""),"",IF(I368&lt;&gt;"",I368,H368))</f>
        <v/>
      </c>
      <c r="K368" s="10">
        <f>IF(OR(H368="",J368=""),"",J368-H368)</f>
        <v/>
      </c>
      <c r="L368" s="10">
        <f>IF(OR(C368="",E368="Terminé"),"",IF(AND(H368&lt;&gt;"",H368&lt;TODAY()),"En retard",IF(AND(K368&lt;&gt;"",K368&gt;0),"Date qui glisse","")))</f>
        <v/>
      </c>
      <c r="N368" s="9">
        <f>IF(J368="","",J368-WEEKDAY(J368,2)+1)</f>
        <v/>
      </c>
    </row>
    <row r="369">
      <c r="G369" s="8" t="n"/>
      <c r="H369" s="8" t="n"/>
      <c r="I369" s="8" t="n"/>
      <c r="J369" s="9">
        <f>IF(AND(H369="",I369=""),"",IF(I369&lt;&gt;"",I369,H369))</f>
        <v/>
      </c>
      <c r="K369" s="10">
        <f>IF(OR(H369="",J369=""),"",J369-H369)</f>
        <v/>
      </c>
      <c r="L369" s="10">
        <f>IF(OR(C369="",E369="Terminé"),"",IF(AND(H369&lt;&gt;"",H369&lt;TODAY()),"En retard",IF(AND(K369&lt;&gt;"",K369&gt;0),"Date qui glisse","")))</f>
        <v/>
      </c>
      <c r="N369" s="9">
        <f>IF(J369="","",J369-WEEKDAY(J369,2)+1)</f>
        <v/>
      </c>
    </row>
    <row r="370">
      <c r="G370" s="8" t="n"/>
      <c r="H370" s="8" t="n"/>
      <c r="I370" s="8" t="n"/>
      <c r="J370" s="9">
        <f>IF(AND(H370="",I370=""),"",IF(I370&lt;&gt;"",I370,H370))</f>
        <v/>
      </c>
      <c r="K370" s="10">
        <f>IF(OR(H370="",J370=""),"",J370-H370)</f>
        <v/>
      </c>
      <c r="L370" s="10">
        <f>IF(OR(C370="",E370="Terminé"),"",IF(AND(H370&lt;&gt;"",H370&lt;TODAY()),"En retard",IF(AND(K370&lt;&gt;"",K370&gt;0),"Date qui glisse","")))</f>
        <v/>
      </c>
      <c r="N370" s="9">
        <f>IF(J370="","",J370-WEEKDAY(J370,2)+1)</f>
        <v/>
      </c>
    </row>
    <row r="371">
      <c r="G371" s="8" t="n"/>
      <c r="H371" s="8" t="n"/>
      <c r="I371" s="8" t="n"/>
      <c r="J371" s="9">
        <f>IF(AND(H371="",I371=""),"",IF(I371&lt;&gt;"",I371,H371))</f>
        <v/>
      </c>
      <c r="K371" s="10">
        <f>IF(OR(H371="",J371=""),"",J371-H371)</f>
        <v/>
      </c>
      <c r="L371" s="10">
        <f>IF(OR(C371="",E371="Terminé"),"",IF(AND(H371&lt;&gt;"",H371&lt;TODAY()),"En retard",IF(AND(K371&lt;&gt;"",K371&gt;0),"Date qui glisse","")))</f>
        <v/>
      </c>
      <c r="N371" s="9">
        <f>IF(J371="","",J371-WEEKDAY(J371,2)+1)</f>
        <v/>
      </c>
    </row>
    <row r="372">
      <c r="G372" s="8" t="n"/>
      <c r="H372" s="8" t="n"/>
      <c r="I372" s="8" t="n"/>
      <c r="J372" s="9">
        <f>IF(AND(H372="",I372=""),"",IF(I372&lt;&gt;"",I372,H372))</f>
        <v/>
      </c>
      <c r="K372" s="10">
        <f>IF(OR(H372="",J372=""),"",J372-H372)</f>
        <v/>
      </c>
      <c r="L372" s="10">
        <f>IF(OR(C372="",E372="Terminé"),"",IF(AND(H372&lt;&gt;"",H372&lt;TODAY()),"En retard",IF(AND(K372&lt;&gt;"",K372&gt;0),"Date qui glisse","")))</f>
        <v/>
      </c>
      <c r="N372" s="9">
        <f>IF(J372="","",J372-WEEKDAY(J372,2)+1)</f>
        <v/>
      </c>
    </row>
    <row r="373">
      <c r="G373" s="8" t="n"/>
      <c r="H373" s="8" t="n"/>
      <c r="I373" s="8" t="n"/>
      <c r="J373" s="9">
        <f>IF(AND(H373="",I373=""),"",IF(I373&lt;&gt;"",I373,H373))</f>
        <v/>
      </c>
      <c r="K373" s="10">
        <f>IF(OR(H373="",J373=""),"",J373-H373)</f>
        <v/>
      </c>
      <c r="L373" s="10">
        <f>IF(OR(C373="",E373="Terminé"),"",IF(AND(H373&lt;&gt;"",H373&lt;TODAY()),"En retard",IF(AND(K373&lt;&gt;"",K373&gt;0),"Date qui glisse","")))</f>
        <v/>
      </c>
      <c r="N373" s="9">
        <f>IF(J373="","",J373-WEEKDAY(J373,2)+1)</f>
        <v/>
      </c>
    </row>
    <row r="374">
      <c r="G374" s="8" t="n"/>
      <c r="H374" s="8" t="n"/>
      <c r="I374" s="8" t="n"/>
      <c r="J374" s="9">
        <f>IF(AND(H374="",I374=""),"",IF(I374&lt;&gt;"",I374,H374))</f>
        <v/>
      </c>
      <c r="K374" s="10">
        <f>IF(OR(H374="",J374=""),"",J374-H374)</f>
        <v/>
      </c>
      <c r="L374" s="10">
        <f>IF(OR(C374="",E374="Terminé"),"",IF(AND(H374&lt;&gt;"",H374&lt;TODAY()),"En retard",IF(AND(K374&lt;&gt;"",K374&gt;0),"Date qui glisse","")))</f>
        <v/>
      </c>
      <c r="N374" s="9">
        <f>IF(J374="","",J374-WEEKDAY(J374,2)+1)</f>
        <v/>
      </c>
    </row>
    <row r="375">
      <c r="G375" s="8" t="n"/>
      <c r="H375" s="8" t="n"/>
      <c r="I375" s="8" t="n"/>
      <c r="J375" s="9">
        <f>IF(AND(H375="",I375=""),"",IF(I375&lt;&gt;"",I375,H375))</f>
        <v/>
      </c>
      <c r="K375" s="10">
        <f>IF(OR(H375="",J375=""),"",J375-H375)</f>
        <v/>
      </c>
      <c r="L375" s="10">
        <f>IF(OR(C375="",E375="Terminé"),"",IF(AND(H375&lt;&gt;"",H375&lt;TODAY()),"En retard",IF(AND(K375&lt;&gt;"",K375&gt;0),"Date qui glisse","")))</f>
        <v/>
      </c>
      <c r="N375" s="9">
        <f>IF(J375="","",J375-WEEKDAY(J375,2)+1)</f>
        <v/>
      </c>
    </row>
    <row r="376">
      <c r="G376" s="8" t="n"/>
      <c r="H376" s="8" t="n"/>
      <c r="I376" s="8" t="n"/>
      <c r="J376" s="9">
        <f>IF(AND(H376="",I376=""),"",IF(I376&lt;&gt;"",I376,H376))</f>
        <v/>
      </c>
      <c r="K376" s="10">
        <f>IF(OR(H376="",J376=""),"",J376-H376)</f>
        <v/>
      </c>
      <c r="L376" s="10">
        <f>IF(OR(C376="",E376="Terminé"),"",IF(AND(H376&lt;&gt;"",H376&lt;TODAY()),"En retard",IF(AND(K376&lt;&gt;"",K376&gt;0),"Date qui glisse","")))</f>
        <v/>
      </c>
      <c r="N376" s="9">
        <f>IF(J376="","",J376-WEEKDAY(J376,2)+1)</f>
        <v/>
      </c>
    </row>
    <row r="377">
      <c r="G377" s="8" t="n"/>
      <c r="H377" s="8" t="n"/>
      <c r="I377" s="8" t="n"/>
      <c r="J377" s="9">
        <f>IF(AND(H377="",I377=""),"",IF(I377&lt;&gt;"",I377,H377))</f>
        <v/>
      </c>
      <c r="K377" s="10">
        <f>IF(OR(H377="",J377=""),"",J377-H377)</f>
        <v/>
      </c>
      <c r="L377" s="10">
        <f>IF(OR(C377="",E377="Terminé"),"",IF(AND(H377&lt;&gt;"",H377&lt;TODAY()),"En retard",IF(AND(K377&lt;&gt;"",K377&gt;0),"Date qui glisse","")))</f>
        <v/>
      </c>
      <c r="N377" s="9">
        <f>IF(J377="","",J377-WEEKDAY(J377,2)+1)</f>
        <v/>
      </c>
    </row>
    <row r="378">
      <c r="G378" s="8" t="n"/>
      <c r="H378" s="8" t="n"/>
      <c r="I378" s="8" t="n"/>
      <c r="J378" s="9">
        <f>IF(AND(H378="",I378=""),"",IF(I378&lt;&gt;"",I378,H378))</f>
        <v/>
      </c>
      <c r="K378" s="10">
        <f>IF(OR(H378="",J378=""),"",J378-H378)</f>
        <v/>
      </c>
      <c r="L378" s="10">
        <f>IF(OR(C378="",E378="Terminé"),"",IF(AND(H378&lt;&gt;"",H378&lt;TODAY()),"En retard",IF(AND(K378&lt;&gt;"",K378&gt;0),"Date qui glisse","")))</f>
        <v/>
      </c>
      <c r="N378" s="9">
        <f>IF(J378="","",J378-WEEKDAY(J378,2)+1)</f>
        <v/>
      </c>
    </row>
    <row r="379">
      <c r="G379" s="8" t="n"/>
      <c r="H379" s="8" t="n"/>
      <c r="I379" s="8" t="n"/>
      <c r="J379" s="9">
        <f>IF(AND(H379="",I379=""),"",IF(I379&lt;&gt;"",I379,H379))</f>
        <v/>
      </c>
      <c r="K379" s="10">
        <f>IF(OR(H379="",J379=""),"",J379-H379)</f>
        <v/>
      </c>
      <c r="L379" s="10">
        <f>IF(OR(C379="",E379="Terminé"),"",IF(AND(H379&lt;&gt;"",H379&lt;TODAY()),"En retard",IF(AND(K379&lt;&gt;"",K379&gt;0),"Date qui glisse","")))</f>
        <v/>
      </c>
      <c r="N379" s="9">
        <f>IF(J379="","",J379-WEEKDAY(J379,2)+1)</f>
        <v/>
      </c>
    </row>
    <row r="380">
      <c r="G380" s="8" t="n"/>
      <c r="H380" s="8" t="n"/>
      <c r="I380" s="8" t="n"/>
      <c r="J380" s="9">
        <f>IF(AND(H380="",I380=""),"",IF(I380&lt;&gt;"",I380,H380))</f>
        <v/>
      </c>
      <c r="K380" s="10">
        <f>IF(OR(H380="",J380=""),"",J380-H380)</f>
        <v/>
      </c>
      <c r="L380" s="10">
        <f>IF(OR(C380="",E380="Terminé"),"",IF(AND(H380&lt;&gt;"",H380&lt;TODAY()),"En retard",IF(AND(K380&lt;&gt;"",K380&gt;0),"Date qui glisse","")))</f>
        <v/>
      </c>
      <c r="N380" s="9">
        <f>IF(J380="","",J380-WEEKDAY(J380,2)+1)</f>
        <v/>
      </c>
    </row>
    <row r="381">
      <c r="G381" s="8" t="n"/>
      <c r="H381" s="8" t="n"/>
      <c r="I381" s="8" t="n"/>
      <c r="J381" s="9">
        <f>IF(AND(H381="",I381=""),"",IF(I381&lt;&gt;"",I381,H381))</f>
        <v/>
      </c>
      <c r="K381" s="10">
        <f>IF(OR(H381="",J381=""),"",J381-H381)</f>
        <v/>
      </c>
      <c r="L381" s="10">
        <f>IF(OR(C381="",E381="Terminé"),"",IF(AND(H381&lt;&gt;"",H381&lt;TODAY()),"En retard",IF(AND(K381&lt;&gt;"",K381&gt;0),"Date qui glisse","")))</f>
        <v/>
      </c>
      <c r="N381" s="9">
        <f>IF(J381="","",J381-WEEKDAY(J381,2)+1)</f>
        <v/>
      </c>
    </row>
    <row r="382">
      <c r="G382" s="8" t="n"/>
      <c r="H382" s="8" t="n"/>
      <c r="I382" s="8" t="n"/>
      <c r="J382" s="9">
        <f>IF(AND(H382="",I382=""),"",IF(I382&lt;&gt;"",I382,H382))</f>
        <v/>
      </c>
      <c r="K382" s="10">
        <f>IF(OR(H382="",J382=""),"",J382-H382)</f>
        <v/>
      </c>
      <c r="L382" s="10">
        <f>IF(OR(C382="",E382="Terminé"),"",IF(AND(H382&lt;&gt;"",H382&lt;TODAY()),"En retard",IF(AND(K382&lt;&gt;"",K382&gt;0),"Date qui glisse","")))</f>
        <v/>
      </c>
      <c r="N382" s="9">
        <f>IF(J382="","",J382-WEEKDAY(J382,2)+1)</f>
        <v/>
      </c>
    </row>
    <row r="383">
      <c r="G383" s="8" t="n"/>
      <c r="H383" s="8" t="n"/>
      <c r="I383" s="8" t="n"/>
      <c r="J383" s="9">
        <f>IF(AND(H383="",I383=""),"",IF(I383&lt;&gt;"",I383,H383))</f>
        <v/>
      </c>
      <c r="K383" s="10">
        <f>IF(OR(H383="",J383=""),"",J383-H383)</f>
        <v/>
      </c>
      <c r="L383" s="10">
        <f>IF(OR(C383="",E383="Terminé"),"",IF(AND(H383&lt;&gt;"",H383&lt;TODAY()),"En retard",IF(AND(K383&lt;&gt;"",K383&gt;0),"Date qui glisse","")))</f>
        <v/>
      </c>
      <c r="N383" s="9">
        <f>IF(J383="","",J383-WEEKDAY(J383,2)+1)</f>
        <v/>
      </c>
    </row>
    <row r="384">
      <c r="G384" s="8" t="n"/>
      <c r="H384" s="8" t="n"/>
      <c r="I384" s="8" t="n"/>
      <c r="J384" s="9">
        <f>IF(AND(H384="",I384=""),"",IF(I384&lt;&gt;"",I384,H384))</f>
        <v/>
      </c>
      <c r="K384" s="10">
        <f>IF(OR(H384="",J384=""),"",J384-H384)</f>
        <v/>
      </c>
      <c r="L384" s="10">
        <f>IF(OR(C384="",E384="Terminé"),"",IF(AND(H384&lt;&gt;"",H384&lt;TODAY()),"En retard",IF(AND(K384&lt;&gt;"",K384&gt;0),"Date qui glisse","")))</f>
        <v/>
      </c>
      <c r="N384" s="9">
        <f>IF(J384="","",J384-WEEKDAY(J384,2)+1)</f>
        <v/>
      </c>
    </row>
    <row r="385">
      <c r="G385" s="8" t="n"/>
      <c r="H385" s="8" t="n"/>
      <c r="I385" s="8" t="n"/>
      <c r="J385" s="9">
        <f>IF(AND(H385="",I385=""),"",IF(I385&lt;&gt;"",I385,H385))</f>
        <v/>
      </c>
      <c r="K385" s="10">
        <f>IF(OR(H385="",J385=""),"",J385-H385)</f>
        <v/>
      </c>
      <c r="L385" s="10">
        <f>IF(OR(C385="",E385="Terminé"),"",IF(AND(H385&lt;&gt;"",H385&lt;TODAY()),"En retard",IF(AND(K385&lt;&gt;"",K385&gt;0),"Date qui glisse","")))</f>
        <v/>
      </c>
      <c r="N385" s="9">
        <f>IF(J385="","",J385-WEEKDAY(J385,2)+1)</f>
        <v/>
      </c>
    </row>
    <row r="386">
      <c r="G386" s="8" t="n"/>
      <c r="H386" s="8" t="n"/>
      <c r="I386" s="8" t="n"/>
      <c r="J386" s="9">
        <f>IF(AND(H386="",I386=""),"",IF(I386&lt;&gt;"",I386,H386))</f>
        <v/>
      </c>
      <c r="K386" s="10">
        <f>IF(OR(H386="",J386=""),"",J386-H386)</f>
        <v/>
      </c>
      <c r="L386" s="10">
        <f>IF(OR(C386="",E386="Terminé"),"",IF(AND(H386&lt;&gt;"",H386&lt;TODAY()),"En retard",IF(AND(K386&lt;&gt;"",K386&gt;0),"Date qui glisse","")))</f>
        <v/>
      </c>
      <c r="N386" s="9">
        <f>IF(J386="","",J386-WEEKDAY(J386,2)+1)</f>
        <v/>
      </c>
    </row>
    <row r="387">
      <c r="G387" s="8" t="n"/>
      <c r="H387" s="8" t="n"/>
      <c r="I387" s="8" t="n"/>
      <c r="J387" s="9">
        <f>IF(AND(H387="",I387=""),"",IF(I387&lt;&gt;"",I387,H387))</f>
        <v/>
      </c>
      <c r="K387" s="10">
        <f>IF(OR(H387="",J387=""),"",J387-H387)</f>
        <v/>
      </c>
      <c r="L387" s="10">
        <f>IF(OR(C387="",E387="Terminé"),"",IF(AND(H387&lt;&gt;"",H387&lt;TODAY()),"En retard",IF(AND(K387&lt;&gt;"",K387&gt;0),"Date qui glisse","")))</f>
        <v/>
      </c>
      <c r="N387" s="9">
        <f>IF(J387="","",J387-WEEKDAY(J387,2)+1)</f>
        <v/>
      </c>
    </row>
    <row r="388">
      <c r="G388" s="8" t="n"/>
      <c r="H388" s="8" t="n"/>
      <c r="I388" s="8" t="n"/>
      <c r="J388" s="9">
        <f>IF(AND(H388="",I388=""),"",IF(I388&lt;&gt;"",I388,H388))</f>
        <v/>
      </c>
      <c r="K388" s="10">
        <f>IF(OR(H388="",J388=""),"",J388-H388)</f>
        <v/>
      </c>
      <c r="L388" s="10">
        <f>IF(OR(C388="",E388="Terminé"),"",IF(AND(H388&lt;&gt;"",H388&lt;TODAY()),"En retard",IF(AND(K388&lt;&gt;"",K388&gt;0),"Date qui glisse","")))</f>
        <v/>
      </c>
      <c r="N388" s="9">
        <f>IF(J388="","",J388-WEEKDAY(J388,2)+1)</f>
        <v/>
      </c>
    </row>
    <row r="389">
      <c r="G389" s="8" t="n"/>
      <c r="H389" s="8" t="n"/>
      <c r="I389" s="8" t="n"/>
      <c r="J389" s="9">
        <f>IF(AND(H389="",I389=""),"",IF(I389&lt;&gt;"",I389,H389))</f>
        <v/>
      </c>
      <c r="K389" s="10">
        <f>IF(OR(H389="",J389=""),"",J389-H389)</f>
        <v/>
      </c>
      <c r="L389" s="10">
        <f>IF(OR(C389="",E389="Terminé"),"",IF(AND(H389&lt;&gt;"",H389&lt;TODAY()),"En retard",IF(AND(K389&lt;&gt;"",K389&gt;0),"Date qui glisse","")))</f>
        <v/>
      </c>
      <c r="N389" s="9">
        <f>IF(J389="","",J389-WEEKDAY(J389,2)+1)</f>
        <v/>
      </c>
    </row>
    <row r="390">
      <c r="G390" s="8" t="n"/>
      <c r="H390" s="8" t="n"/>
      <c r="I390" s="8" t="n"/>
      <c r="J390" s="9">
        <f>IF(AND(H390="",I390=""),"",IF(I390&lt;&gt;"",I390,H390))</f>
        <v/>
      </c>
      <c r="K390" s="10">
        <f>IF(OR(H390="",J390=""),"",J390-H390)</f>
        <v/>
      </c>
      <c r="L390" s="10">
        <f>IF(OR(C390="",E390="Terminé"),"",IF(AND(H390&lt;&gt;"",H390&lt;TODAY()),"En retard",IF(AND(K390&lt;&gt;"",K390&gt;0),"Date qui glisse","")))</f>
        <v/>
      </c>
      <c r="N390" s="9">
        <f>IF(J390="","",J390-WEEKDAY(J390,2)+1)</f>
        <v/>
      </c>
    </row>
    <row r="391">
      <c r="G391" s="8" t="n"/>
      <c r="H391" s="8" t="n"/>
      <c r="I391" s="8" t="n"/>
      <c r="J391" s="9">
        <f>IF(AND(H391="",I391=""),"",IF(I391&lt;&gt;"",I391,H391))</f>
        <v/>
      </c>
      <c r="K391" s="10">
        <f>IF(OR(H391="",J391=""),"",J391-H391)</f>
        <v/>
      </c>
      <c r="L391" s="10">
        <f>IF(OR(C391="",E391="Terminé"),"",IF(AND(H391&lt;&gt;"",H391&lt;TODAY()),"En retard",IF(AND(K391&lt;&gt;"",K391&gt;0),"Date qui glisse","")))</f>
        <v/>
      </c>
      <c r="N391" s="9">
        <f>IF(J391="","",J391-WEEKDAY(J391,2)+1)</f>
        <v/>
      </c>
    </row>
    <row r="392">
      <c r="G392" s="8" t="n"/>
      <c r="H392" s="8" t="n"/>
      <c r="I392" s="8" t="n"/>
      <c r="J392" s="9">
        <f>IF(AND(H392="",I392=""),"",IF(I392&lt;&gt;"",I392,H392))</f>
        <v/>
      </c>
      <c r="K392" s="10">
        <f>IF(OR(H392="",J392=""),"",J392-H392)</f>
        <v/>
      </c>
      <c r="L392" s="10">
        <f>IF(OR(C392="",E392="Terminé"),"",IF(AND(H392&lt;&gt;"",H392&lt;TODAY()),"En retard",IF(AND(K392&lt;&gt;"",K392&gt;0),"Date qui glisse","")))</f>
        <v/>
      </c>
      <c r="N392" s="9">
        <f>IF(J392="","",J392-WEEKDAY(J392,2)+1)</f>
        <v/>
      </c>
    </row>
    <row r="393">
      <c r="G393" s="8" t="n"/>
      <c r="H393" s="8" t="n"/>
      <c r="I393" s="8" t="n"/>
      <c r="J393" s="9">
        <f>IF(AND(H393="",I393=""),"",IF(I393&lt;&gt;"",I393,H393))</f>
        <v/>
      </c>
      <c r="K393" s="10">
        <f>IF(OR(H393="",J393=""),"",J393-H393)</f>
        <v/>
      </c>
      <c r="L393" s="10">
        <f>IF(OR(C393="",E393="Terminé"),"",IF(AND(H393&lt;&gt;"",H393&lt;TODAY()),"En retard",IF(AND(K393&lt;&gt;"",K393&gt;0),"Date qui glisse","")))</f>
        <v/>
      </c>
      <c r="N393" s="9">
        <f>IF(J393="","",J393-WEEKDAY(J393,2)+1)</f>
        <v/>
      </c>
    </row>
    <row r="394">
      <c r="G394" s="8" t="n"/>
      <c r="H394" s="8" t="n"/>
      <c r="I394" s="8" t="n"/>
      <c r="J394" s="9">
        <f>IF(AND(H394="",I394=""),"",IF(I394&lt;&gt;"",I394,H394))</f>
        <v/>
      </c>
      <c r="K394" s="10">
        <f>IF(OR(H394="",J394=""),"",J394-H394)</f>
        <v/>
      </c>
      <c r="L394" s="10">
        <f>IF(OR(C394="",E394="Terminé"),"",IF(AND(H394&lt;&gt;"",H394&lt;TODAY()),"En retard",IF(AND(K394&lt;&gt;"",K394&gt;0),"Date qui glisse","")))</f>
        <v/>
      </c>
      <c r="N394" s="9">
        <f>IF(J394="","",J394-WEEKDAY(J394,2)+1)</f>
        <v/>
      </c>
    </row>
    <row r="395">
      <c r="G395" s="8" t="n"/>
      <c r="H395" s="8" t="n"/>
      <c r="I395" s="8" t="n"/>
      <c r="J395" s="9">
        <f>IF(AND(H395="",I395=""),"",IF(I395&lt;&gt;"",I395,H395))</f>
        <v/>
      </c>
      <c r="K395" s="10">
        <f>IF(OR(H395="",J395=""),"",J395-H395)</f>
        <v/>
      </c>
      <c r="L395" s="10">
        <f>IF(OR(C395="",E395="Terminé"),"",IF(AND(H395&lt;&gt;"",H395&lt;TODAY()),"En retard",IF(AND(K395&lt;&gt;"",K395&gt;0),"Date qui glisse","")))</f>
        <v/>
      </c>
      <c r="N395" s="9">
        <f>IF(J395="","",J395-WEEKDAY(J395,2)+1)</f>
        <v/>
      </c>
    </row>
    <row r="396">
      <c r="G396" s="8" t="n"/>
      <c r="H396" s="8" t="n"/>
      <c r="I396" s="8" t="n"/>
      <c r="J396" s="9">
        <f>IF(AND(H396="",I396=""),"",IF(I396&lt;&gt;"",I396,H396))</f>
        <v/>
      </c>
      <c r="K396" s="10">
        <f>IF(OR(H396="",J396=""),"",J396-H396)</f>
        <v/>
      </c>
      <c r="L396" s="10">
        <f>IF(OR(C396="",E396="Terminé"),"",IF(AND(H396&lt;&gt;"",H396&lt;TODAY()),"En retard",IF(AND(K396&lt;&gt;"",K396&gt;0),"Date qui glisse","")))</f>
        <v/>
      </c>
      <c r="N396" s="9">
        <f>IF(J396="","",J396-WEEKDAY(J396,2)+1)</f>
        <v/>
      </c>
    </row>
    <row r="397">
      <c r="G397" s="8" t="n"/>
      <c r="H397" s="8" t="n"/>
      <c r="I397" s="8" t="n"/>
      <c r="J397" s="9">
        <f>IF(AND(H397="",I397=""),"",IF(I397&lt;&gt;"",I397,H397))</f>
        <v/>
      </c>
      <c r="K397" s="10">
        <f>IF(OR(H397="",J397=""),"",J397-H397)</f>
        <v/>
      </c>
      <c r="L397" s="10">
        <f>IF(OR(C397="",E397="Terminé"),"",IF(AND(H397&lt;&gt;"",H397&lt;TODAY()),"En retard",IF(AND(K397&lt;&gt;"",K397&gt;0),"Date qui glisse","")))</f>
        <v/>
      </c>
      <c r="N397" s="9">
        <f>IF(J397="","",J397-WEEKDAY(J397,2)+1)</f>
        <v/>
      </c>
    </row>
    <row r="398">
      <c r="G398" s="8" t="n"/>
      <c r="H398" s="8" t="n"/>
      <c r="I398" s="8" t="n"/>
      <c r="J398" s="9">
        <f>IF(AND(H398="",I398=""),"",IF(I398&lt;&gt;"",I398,H398))</f>
        <v/>
      </c>
      <c r="K398" s="10">
        <f>IF(OR(H398="",J398=""),"",J398-H398)</f>
        <v/>
      </c>
      <c r="L398" s="10">
        <f>IF(OR(C398="",E398="Terminé"),"",IF(AND(H398&lt;&gt;"",H398&lt;TODAY()),"En retard",IF(AND(K398&lt;&gt;"",K398&gt;0),"Date qui glisse","")))</f>
        <v/>
      </c>
      <c r="N398" s="9">
        <f>IF(J398="","",J398-WEEKDAY(J398,2)+1)</f>
        <v/>
      </c>
    </row>
    <row r="399">
      <c r="G399" s="8" t="n"/>
      <c r="H399" s="8" t="n"/>
      <c r="I399" s="8" t="n"/>
      <c r="J399" s="9">
        <f>IF(AND(H399="",I399=""),"",IF(I399&lt;&gt;"",I399,H399))</f>
        <v/>
      </c>
      <c r="K399" s="10">
        <f>IF(OR(H399="",J399=""),"",J399-H399)</f>
        <v/>
      </c>
      <c r="L399" s="10">
        <f>IF(OR(C399="",E399="Terminé"),"",IF(AND(H399&lt;&gt;"",H399&lt;TODAY()),"En retard",IF(AND(K399&lt;&gt;"",K399&gt;0),"Date qui glisse","")))</f>
        <v/>
      </c>
      <c r="N399" s="9">
        <f>IF(J399="","",J399-WEEKDAY(J399,2)+1)</f>
        <v/>
      </c>
    </row>
    <row r="400">
      <c r="G400" s="8" t="n"/>
      <c r="H400" s="8" t="n"/>
      <c r="I400" s="8" t="n"/>
      <c r="J400" s="9">
        <f>IF(AND(H400="",I400=""),"",IF(I400&lt;&gt;"",I400,H400))</f>
        <v/>
      </c>
      <c r="K400" s="10">
        <f>IF(OR(H400="",J400=""),"",J400-H400)</f>
        <v/>
      </c>
      <c r="L400" s="10">
        <f>IF(OR(C400="",E400="Terminé"),"",IF(AND(H400&lt;&gt;"",H400&lt;TODAY()),"En retard",IF(AND(K400&lt;&gt;"",K400&gt;0),"Date qui glisse","")))</f>
        <v/>
      </c>
      <c r="N400" s="9">
        <f>IF(J400="","",J400-WEEKDAY(J400,2)+1)</f>
        <v/>
      </c>
    </row>
    <row r="401">
      <c r="G401" s="8" t="n"/>
      <c r="H401" s="8" t="n"/>
      <c r="I401" s="8" t="n"/>
      <c r="J401" s="9">
        <f>IF(AND(H401="",I401=""),"",IF(I401&lt;&gt;"",I401,H401))</f>
        <v/>
      </c>
      <c r="K401" s="10">
        <f>IF(OR(H401="",J401=""),"",J401-H401)</f>
        <v/>
      </c>
      <c r="L401" s="10">
        <f>IF(OR(C401="",E401="Terminé"),"",IF(AND(H401&lt;&gt;"",H401&lt;TODAY()),"En retard",IF(AND(K401&lt;&gt;"",K401&gt;0),"Date qui glisse","")))</f>
        <v/>
      </c>
      <c r="N401" s="9">
        <f>IF(J401="","",J401-WEEKDAY(J401,2)+1)</f>
        <v/>
      </c>
    </row>
    <row r="402">
      <c r="G402" s="8" t="n"/>
      <c r="H402" s="8" t="n"/>
      <c r="I402" s="8" t="n"/>
      <c r="J402" s="9">
        <f>IF(AND(H402="",I402=""),"",IF(I402&lt;&gt;"",I402,H402))</f>
        <v/>
      </c>
      <c r="K402" s="10">
        <f>IF(OR(H402="",J402=""),"",J402-H402)</f>
        <v/>
      </c>
      <c r="L402" s="10">
        <f>IF(OR(C402="",E402="Terminé"),"",IF(AND(H402&lt;&gt;"",H402&lt;TODAY()),"En retard",IF(AND(K402&lt;&gt;"",K402&gt;0),"Date qui glisse","")))</f>
        <v/>
      </c>
      <c r="N402" s="9">
        <f>IF(J402="","",J402-WEEKDAY(J402,2)+1)</f>
        <v/>
      </c>
    </row>
    <row r="403">
      <c r="G403" s="8" t="n"/>
      <c r="H403" s="8" t="n"/>
      <c r="I403" s="8" t="n"/>
      <c r="J403" s="9">
        <f>IF(AND(H403="",I403=""),"",IF(I403&lt;&gt;"",I403,H403))</f>
        <v/>
      </c>
      <c r="K403" s="10">
        <f>IF(OR(H403="",J403=""),"",J403-H403)</f>
        <v/>
      </c>
      <c r="L403" s="10">
        <f>IF(OR(C403="",E403="Terminé"),"",IF(AND(H403&lt;&gt;"",H403&lt;TODAY()),"En retard",IF(AND(K403&lt;&gt;"",K403&gt;0),"Date qui glisse","")))</f>
        <v/>
      </c>
      <c r="N403" s="9">
        <f>IF(J403="","",J403-WEEKDAY(J403,2)+1)</f>
        <v/>
      </c>
    </row>
    <row r="404">
      <c r="G404" s="8" t="n"/>
      <c r="H404" s="8" t="n"/>
      <c r="I404" s="8" t="n"/>
      <c r="J404" s="9">
        <f>IF(AND(H404="",I404=""),"",IF(I404&lt;&gt;"",I404,H404))</f>
        <v/>
      </c>
      <c r="K404" s="10">
        <f>IF(OR(H404="",J404=""),"",J404-H404)</f>
        <v/>
      </c>
      <c r="L404" s="10">
        <f>IF(OR(C404="",E404="Terminé"),"",IF(AND(H404&lt;&gt;"",H404&lt;TODAY()),"En retard",IF(AND(K404&lt;&gt;"",K404&gt;0),"Date qui glisse","")))</f>
        <v/>
      </c>
      <c r="N404" s="9">
        <f>IF(J404="","",J404-WEEKDAY(J404,2)+1)</f>
        <v/>
      </c>
    </row>
    <row r="405">
      <c r="G405" s="8" t="n"/>
      <c r="H405" s="8" t="n"/>
      <c r="I405" s="8" t="n"/>
      <c r="J405" s="9">
        <f>IF(AND(H405="",I405=""),"",IF(I405&lt;&gt;"",I405,H405))</f>
        <v/>
      </c>
      <c r="K405" s="10">
        <f>IF(OR(H405="",J405=""),"",J405-H405)</f>
        <v/>
      </c>
      <c r="L405" s="10">
        <f>IF(OR(C405="",E405="Terminé"),"",IF(AND(H405&lt;&gt;"",H405&lt;TODAY()),"En retard",IF(AND(K405&lt;&gt;"",K405&gt;0),"Date qui glisse","")))</f>
        <v/>
      </c>
      <c r="N405" s="9">
        <f>IF(J405="","",J405-WEEKDAY(J405,2)+1)</f>
        <v/>
      </c>
    </row>
    <row r="406">
      <c r="G406" s="8" t="n"/>
      <c r="H406" s="8" t="n"/>
      <c r="I406" s="8" t="n"/>
      <c r="J406" s="9">
        <f>IF(AND(H406="",I406=""),"",IF(I406&lt;&gt;"",I406,H406))</f>
        <v/>
      </c>
      <c r="K406" s="10">
        <f>IF(OR(H406="",J406=""),"",J406-H406)</f>
        <v/>
      </c>
      <c r="L406" s="10">
        <f>IF(OR(C406="",E406="Terminé"),"",IF(AND(H406&lt;&gt;"",H406&lt;TODAY()),"En retard",IF(AND(K406&lt;&gt;"",K406&gt;0),"Date qui glisse","")))</f>
        <v/>
      </c>
      <c r="N406" s="9">
        <f>IF(J406="","",J406-WEEKDAY(J406,2)+1)</f>
        <v/>
      </c>
    </row>
    <row r="407">
      <c r="G407" s="8" t="n"/>
      <c r="H407" s="8" t="n"/>
      <c r="I407" s="8" t="n"/>
      <c r="J407" s="9">
        <f>IF(AND(H407="",I407=""),"",IF(I407&lt;&gt;"",I407,H407))</f>
        <v/>
      </c>
      <c r="K407" s="10">
        <f>IF(OR(H407="",J407=""),"",J407-H407)</f>
        <v/>
      </c>
      <c r="L407" s="10">
        <f>IF(OR(C407="",E407="Terminé"),"",IF(AND(H407&lt;&gt;"",H407&lt;TODAY()),"En retard",IF(AND(K407&lt;&gt;"",K407&gt;0),"Date qui glisse","")))</f>
        <v/>
      </c>
      <c r="N407" s="9">
        <f>IF(J407="","",J407-WEEKDAY(J407,2)+1)</f>
        <v/>
      </c>
    </row>
    <row r="408">
      <c r="G408" s="8" t="n"/>
      <c r="H408" s="8" t="n"/>
      <c r="I408" s="8" t="n"/>
      <c r="J408" s="9">
        <f>IF(AND(H408="",I408=""),"",IF(I408&lt;&gt;"",I408,H408))</f>
        <v/>
      </c>
      <c r="K408" s="10">
        <f>IF(OR(H408="",J408=""),"",J408-H408)</f>
        <v/>
      </c>
      <c r="L408" s="10">
        <f>IF(OR(C408="",E408="Terminé"),"",IF(AND(H408&lt;&gt;"",H408&lt;TODAY()),"En retard",IF(AND(K408&lt;&gt;"",K408&gt;0),"Date qui glisse","")))</f>
        <v/>
      </c>
      <c r="N408" s="9">
        <f>IF(J408="","",J408-WEEKDAY(J408,2)+1)</f>
        <v/>
      </c>
    </row>
    <row r="409">
      <c r="G409" s="8" t="n"/>
      <c r="H409" s="8" t="n"/>
      <c r="I409" s="8" t="n"/>
      <c r="J409" s="9">
        <f>IF(AND(H409="",I409=""),"",IF(I409&lt;&gt;"",I409,H409))</f>
        <v/>
      </c>
      <c r="K409" s="10">
        <f>IF(OR(H409="",J409=""),"",J409-H409)</f>
        <v/>
      </c>
      <c r="L409" s="10">
        <f>IF(OR(C409="",E409="Terminé"),"",IF(AND(H409&lt;&gt;"",H409&lt;TODAY()),"En retard",IF(AND(K409&lt;&gt;"",K409&gt;0),"Date qui glisse","")))</f>
        <v/>
      </c>
      <c r="N409" s="9">
        <f>IF(J409="","",J409-WEEKDAY(J409,2)+1)</f>
        <v/>
      </c>
    </row>
    <row r="410">
      <c r="G410" s="8" t="n"/>
      <c r="H410" s="8" t="n"/>
      <c r="I410" s="8" t="n"/>
      <c r="J410" s="9">
        <f>IF(AND(H410="",I410=""),"",IF(I410&lt;&gt;"",I410,H410))</f>
        <v/>
      </c>
      <c r="K410" s="10">
        <f>IF(OR(H410="",J410=""),"",J410-H410)</f>
        <v/>
      </c>
      <c r="L410" s="10">
        <f>IF(OR(C410="",E410="Terminé"),"",IF(AND(H410&lt;&gt;"",H410&lt;TODAY()),"En retard",IF(AND(K410&lt;&gt;"",K410&gt;0),"Date qui glisse","")))</f>
        <v/>
      </c>
      <c r="N410" s="9">
        <f>IF(J410="","",J410-WEEKDAY(J410,2)+1)</f>
        <v/>
      </c>
    </row>
    <row r="411">
      <c r="G411" s="8" t="n"/>
      <c r="H411" s="8" t="n"/>
      <c r="I411" s="8" t="n"/>
      <c r="J411" s="9">
        <f>IF(AND(H411="",I411=""),"",IF(I411&lt;&gt;"",I411,H411))</f>
        <v/>
      </c>
      <c r="K411" s="10">
        <f>IF(OR(H411="",J411=""),"",J411-H411)</f>
        <v/>
      </c>
      <c r="L411" s="10">
        <f>IF(OR(C411="",E411="Terminé"),"",IF(AND(H411&lt;&gt;"",H411&lt;TODAY()),"En retard",IF(AND(K411&lt;&gt;"",K411&gt;0),"Date qui glisse","")))</f>
        <v/>
      </c>
      <c r="N411" s="9">
        <f>IF(J411="","",J411-WEEKDAY(J411,2)+1)</f>
        <v/>
      </c>
    </row>
    <row r="412">
      <c r="G412" s="8" t="n"/>
      <c r="H412" s="8" t="n"/>
      <c r="I412" s="8" t="n"/>
      <c r="J412" s="9">
        <f>IF(AND(H412="",I412=""),"",IF(I412&lt;&gt;"",I412,H412))</f>
        <v/>
      </c>
      <c r="K412" s="10">
        <f>IF(OR(H412="",J412=""),"",J412-H412)</f>
        <v/>
      </c>
      <c r="L412" s="10">
        <f>IF(OR(C412="",E412="Terminé"),"",IF(AND(H412&lt;&gt;"",H412&lt;TODAY()),"En retard",IF(AND(K412&lt;&gt;"",K412&gt;0),"Date qui glisse","")))</f>
        <v/>
      </c>
      <c r="N412" s="9">
        <f>IF(J412="","",J412-WEEKDAY(J412,2)+1)</f>
        <v/>
      </c>
    </row>
    <row r="413">
      <c r="G413" s="8" t="n"/>
      <c r="H413" s="8" t="n"/>
      <c r="I413" s="8" t="n"/>
      <c r="J413" s="9">
        <f>IF(AND(H413="",I413=""),"",IF(I413&lt;&gt;"",I413,H413))</f>
        <v/>
      </c>
      <c r="K413" s="10">
        <f>IF(OR(H413="",J413=""),"",J413-H413)</f>
        <v/>
      </c>
      <c r="L413" s="10">
        <f>IF(OR(C413="",E413="Terminé"),"",IF(AND(H413&lt;&gt;"",H413&lt;TODAY()),"En retard",IF(AND(K413&lt;&gt;"",K413&gt;0),"Date qui glisse","")))</f>
        <v/>
      </c>
      <c r="N413" s="9">
        <f>IF(J413="","",J413-WEEKDAY(J413,2)+1)</f>
        <v/>
      </c>
    </row>
    <row r="414">
      <c r="G414" s="8" t="n"/>
      <c r="H414" s="8" t="n"/>
      <c r="I414" s="8" t="n"/>
      <c r="J414" s="9">
        <f>IF(AND(H414="",I414=""),"",IF(I414&lt;&gt;"",I414,H414))</f>
        <v/>
      </c>
      <c r="K414" s="10">
        <f>IF(OR(H414="",J414=""),"",J414-H414)</f>
        <v/>
      </c>
      <c r="L414" s="10">
        <f>IF(OR(C414="",E414="Terminé"),"",IF(AND(H414&lt;&gt;"",H414&lt;TODAY()),"En retard",IF(AND(K414&lt;&gt;"",K414&gt;0),"Date qui glisse","")))</f>
        <v/>
      </c>
      <c r="N414" s="9">
        <f>IF(J414="","",J414-WEEKDAY(J414,2)+1)</f>
        <v/>
      </c>
    </row>
    <row r="415">
      <c r="G415" s="8" t="n"/>
      <c r="H415" s="8" t="n"/>
      <c r="I415" s="8" t="n"/>
      <c r="J415" s="9">
        <f>IF(AND(H415="",I415=""),"",IF(I415&lt;&gt;"",I415,H415))</f>
        <v/>
      </c>
      <c r="K415" s="10">
        <f>IF(OR(H415="",J415=""),"",J415-H415)</f>
        <v/>
      </c>
      <c r="L415" s="10">
        <f>IF(OR(C415="",E415="Terminé"),"",IF(AND(H415&lt;&gt;"",H415&lt;TODAY()),"En retard",IF(AND(K415&lt;&gt;"",K415&gt;0),"Date qui glisse","")))</f>
        <v/>
      </c>
      <c r="N415" s="9">
        <f>IF(J415="","",J415-WEEKDAY(J415,2)+1)</f>
        <v/>
      </c>
    </row>
    <row r="416">
      <c r="G416" s="8" t="n"/>
      <c r="H416" s="8" t="n"/>
      <c r="I416" s="8" t="n"/>
      <c r="J416" s="9">
        <f>IF(AND(H416="",I416=""),"",IF(I416&lt;&gt;"",I416,H416))</f>
        <v/>
      </c>
      <c r="K416" s="10">
        <f>IF(OR(H416="",J416=""),"",J416-H416)</f>
        <v/>
      </c>
      <c r="L416" s="10">
        <f>IF(OR(C416="",E416="Terminé"),"",IF(AND(H416&lt;&gt;"",H416&lt;TODAY()),"En retard",IF(AND(K416&lt;&gt;"",K416&gt;0),"Date qui glisse","")))</f>
        <v/>
      </c>
      <c r="N416" s="9">
        <f>IF(J416="","",J416-WEEKDAY(J416,2)+1)</f>
        <v/>
      </c>
    </row>
    <row r="417">
      <c r="G417" s="8" t="n"/>
      <c r="H417" s="8" t="n"/>
      <c r="I417" s="8" t="n"/>
      <c r="J417" s="9">
        <f>IF(AND(H417="",I417=""),"",IF(I417&lt;&gt;"",I417,H417))</f>
        <v/>
      </c>
      <c r="K417" s="10">
        <f>IF(OR(H417="",J417=""),"",J417-H417)</f>
        <v/>
      </c>
      <c r="L417" s="10">
        <f>IF(OR(C417="",E417="Terminé"),"",IF(AND(H417&lt;&gt;"",H417&lt;TODAY()),"En retard",IF(AND(K417&lt;&gt;"",K417&gt;0),"Date qui glisse","")))</f>
        <v/>
      </c>
      <c r="N417" s="9">
        <f>IF(J417="","",J417-WEEKDAY(J417,2)+1)</f>
        <v/>
      </c>
    </row>
    <row r="418">
      <c r="G418" s="8" t="n"/>
      <c r="H418" s="8" t="n"/>
      <c r="I418" s="8" t="n"/>
      <c r="J418" s="9">
        <f>IF(AND(H418="",I418=""),"",IF(I418&lt;&gt;"",I418,H418))</f>
        <v/>
      </c>
      <c r="K418" s="10">
        <f>IF(OR(H418="",J418=""),"",J418-H418)</f>
        <v/>
      </c>
      <c r="L418" s="10">
        <f>IF(OR(C418="",E418="Terminé"),"",IF(AND(H418&lt;&gt;"",H418&lt;TODAY()),"En retard",IF(AND(K418&lt;&gt;"",K418&gt;0),"Date qui glisse","")))</f>
        <v/>
      </c>
      <c r="N418" s="9">
        <f>IF(J418="","",J418-WEEKDAY(J418,2)+1)</f>
        <v/>
      </c>
    </row>
    <row r="419">
      <c r="G419" s="8" t="n"/>
      <c r="H419" s="8" t="n"/>
      <c r="I419" s="8" t="n"/>
      <c r="J419" s="9">
        <f>IF(AND(H419="",I419=""),"",IF(I419&lt;&gt;"",I419,H419))</f>
        <v/>
      </c>
      <c r="K419" s="10">
        <f>IF(OR(H419="",J419=""),"",J419-H419)</f>
        <v/>
      </c>
      <c r="L419" s="10">
        <f>IF(OR(C419="",E419="Terminé"),"",IF(AND(H419&lt;&gt;"",H419&lt;TODAY()),"En retard",IF(AND(K419&lt;&gt;"",K419&gt;0),"Date qui glisse","")))</f>
        <v/>
      </c>
      <c r="N419" s="9">
        <f>IF(J419="","",J419-WEEKDAY(J419,2)+1)</f>
        <v/>
      </c>
    </row>
    <row r="420">
      <c r="G420" s="8" t="n"/>
      <c r="H420" s="8" t="n"/>
      <c r="I420" s="8" t="n"/>
      <c r="J420" s="9">
        <f>IF(AND(H420="",I420=""),"",IF(I420&lt;&gt;"",I420,H420))</f>
        <v/>
      </c>
      <c r="K420" s="10">
        <f>IF(OR(H420="",J420=""),"",J420-H420)</f>
        <v/>
      </c>
      <c r="L420" s="10">
        <f>IF(OR(C420="",E420="Terminé"),"",IF(AND(H420&lt;&gt;"",H420&lt;TODAY()),"En retard",IF(AND(K420&lt;&gt;"",K420&gt;0),"Date qui glisse","")))</f>
        <v/>
      </c>
      <c r="N420" s="9">
        <f>IF(J420="","",J420-WEEKDAY(J420,2)+1)</f>
        <v/>
      </c>
    </row>
    <row r="421">
      <c r="G421" s="8" t="n"/>
      <c r="H421" s="8" t="n"/>
      <c r="I421" s="8" t="n"/>
      <c r="J421" s="9">
        <f>IF(AND(H421="",I421=""),"",IF(I421&lt;&gt;"",I421,H421))</f>
        <v/>
      </c>
      <c r="K421" s="10">
        <f>IF(OR(H421="",J421=""),"",J421-H421)</f>
        <v/>
      </c>
      <c r="L421" s="10">
        <f>IF(OR(C421="",E421="Terminé"),"",IF(AND(H421&lt;&gt;"",H421&lt;TODAY()),"En retard",IF(AND(K421&lt;&gt;"",K421&gt;0),"Date qui glisse","")))</f>
        <v/>
      </c>
      <c r="N421" s="9">
        <f>IF(J421="","",J421-WEEKDAY(J421,2)+1)</f>
        <v/>
      </c>
    </row>
    <row r="422">
      <c r="G422" s="8" t="n"/>
      <c r="H422" s="8" t="n"/>
      <c r="I422" s="8" t="n"/>
      <c r="J422" s="9">
        <f>IF(AND(H422="",I422=""),"",IF(I422&lt;&gt;"",I422,H422))</f>
        <v/>
      </c>
      <c r="K422" s="10">
        <f>IF(OR(H422="",J422=""),"",J422-H422)</f>
        <v/>
      </c>
      <c r="L422" s="10">
        <f>IF(OR(C422="",E422="Terminé"),"",IF(AND(H422&lt;&gt;"",H422&lt;TODAY()),"En retard",IF(AND(K422&lt;&gt;"",K422&gt;0),"Date qui glisse","")))</f>
        <v/>
      </c>
      <c r="N422" s="9">
        <f>IF(J422="","",J422-WEEKDAY(J422,2)+1)</f>
        <v/>
      </c>
    </row>
    <row r="423">
      <c r="G423" s="8" t="n"/>
      <c r="H423" s="8" t="n"/>
      <c r="I423" s="8" t="n"/>
      <c r="J423" s="9">
        <f>IF(AND(H423="",I423=""),"",IF(I423&lt;&gt;"",I423,H423))</f>
        <v/>
      </c>
      <c r="K423" s="10">
        <f>IF(OR(H423="",J423=""),"",J423-H423)</f>
        <v/>
      </c>
      <c r="L423" s="10">
        <f>IF(OR(C423="",E423="Terminé"),"",IF(AND(H423&lt;&gt;"",H423&lt;TODAY()),"En retard",IF(AND(K423&lt;&gt;"",K423&gt;0),"Date qui glisse","")))</f>
        <v/>
      </c>
      <c r="N423" s="9">
        <f>IF(J423="","",J423-WEEKDAY(J423,2)+1)</f>
        <v/>
      </c>
    </row>
    <row r="424">
      <c r="G424" s="8" t="n"/>
      <c r="H424" s="8" t="n"/>
      <c r="I424" s="8" t="n"/>
      <c r="J424" s="9">
        <f>IF(AND(H424="",I424=""),"",IF(I424&lt;&gt;"",I424,H424))</f>
        <v/>
      </c>
      <c r="K424" s="10">
        <f>IF(OR(H424="",J424=""),"",J424-H424)</f>
        <v/>
      </c>
      <c r="L424" s="10">
        <f>IF(OR(C424="",E424="Terminé"),"",IF(AND(H424&lt;&gt;"",H424&lt;TODAY()),"En retard",IF(AND(K424&lt;&gt;"",K424&gt;0),"Date qui glisse","")))</f>
        <v/>
      </c>
      <c r="N424" s="9">
        <f>IF(J424="","",J424-WEEKDAY(J424,2)+1)</f>
        <v/>
      </c>
    </row>
    <row r="425">
      <c r="G425" s="8" t="n"/>
      <c r="H425" s="8" t="n"/>
      <c r="I425" s="8" t="n"/>
      <c r="J425" s="9">
        <f>IF(AND(H425="",I425=""),"",IF(I425&lt;&gt;"",I425,H425))</f>
        <v/>
      </c>
      <c r="K425" s="10">
        <f>IF(OR(H425="",J425=""),"",J425-H425)</f>
        <v/>
      </c>
      <c r="L425" s="10">
        <f>IF(OR(C425="",E425="Terminé"),"",IF(AND(H425&lt;&gt;"",H425&lt;TODAY()),"En retard",IF(AND(K425&lt;&gt;"",K425&gt;0),"Date qui glisse","")))</f>
        <v/>
      </c>
      <c r="N425" s="9">
        <f>IF(J425="","",J425-WEEKDAY(J425,2)+1)</f>
        <v/>
      </c>
    </row>
    <row r="426">
      <c r="G426" s="8" t="n"/>
      <c r="H426" s="8" t="n"/>
      <c r="I426" s="8" t="n"/>
      <c r="J426" s="9">
        <f>IF(AND(H426="",I426=""),"",IF(I426&lt;&gt;"",I426,H426))</f>
        <v/>
      </c>
      <c r="K426" s="10">
        <f>IF(OR(H426="",J426=""),"",J426-H426)</f>
        <v/>
      </c>
      <c r="L426" s="10">
        <f>IF(OR(C426="",E426="Terminé"),"",IF(AND(H426&lt;&gt;"",H426&lt;TODAY()),"En retard",IF(AND(K426&lt;&gt;"",K426&gt;0),"Date qui glisse","")))</f>
        <v/>
      </c>
      <c r="N426" s="9">
        <f>IF(J426="","",J426-WEEKDAY(J426,2)+1)</f>
        <v/>
      </c>
    </row>
    <row r="427">
      <c r="G427" s="8" t="n"/>
      <c r="H427" s="8" t="n"/>
      <c r="I427" s="8" t="n"/>
      <c r="J427" s="9">
        <f>IF(AND(H427="",I427=""),"",IF(I427&lt;&gt;"",I427,H427))</f>
        <v/>
      </c>
      <c r="K427" s="10">
        <f>IF(OR(H427="",J427=""),"",J427-H427)</f>
        <v/>
      </c>
      <c r="L427" s="10">
        <f>IF(OR(C427="",E427="Terminé"),"",IF(AND(H427&lt;&gt;"",H427&lt;TODAY()),"En retard",IF(AND(K427&lt;&gt;"",K427&gt;0),"Date qui glisse","")))</f>
        <v/>
      </c>
      <c r="N427" s="9">
        <f>IF(J427="","",J427-WEEKDAY(J427,2)+1)</f>
        <v/>
      </c>
    </row>
    <row r="428">
      <c r="G428" s="8" t="n"/>
      <c r="H428" s="8" t="n"/>
      <c r="I428" s="8" t="n"/>
      <c r="J428" s="9">
        <f>IF(AND(H428="",I428=""),"",IF(I428&lt;&gt;"",I428,H428))</f>
        <v/>
      </c>
      <c r="K428" s="10">
        <f>IF(OR(H428="",J428=""),"",J428-H428)</f>
        <v/>
      </c>
      <c r="L428" s="10">
        <f>IF(OR(C428="",E428="Terminé"),"",IF(AND(H428&lt;&gt;"",H428&lt;TODAY()),"En retard",IF(AND(K428&lt;&gt;"",K428&gt;0),"Date qui glisse","")))</f>
        <v/>
      </c>
      <c r="N428" s="9">
        <f>IF(J428="","",J428-WEEKDAY(J428,2)+1)</f>
        <v/>
      </c>
    </row>
    <row r="429">
      <c r="G429" s="8" t="n"/>
      <c r="H429" s="8" t="n"/>
      <c r="I429" s="8" t="n"/>
      <c r="J429" s="9">
        <f>IF(AND(H429="",I429=""),"",IF(I429&lt;&gt;"",I429,H429))</f>
        <v/>
      </c>
      <c r="K429" s="10">
        <f>IF(OR(H429="",J429=""),"",J429-H429)</f>
        <v/>
      </c>
      <c r="L429" s="10">
        <f>IF(OR(C429="",E429="Terminé"),"",IF(AND(H429&lt;&gt;"",H429&lt;TODAY()),"En retard",IF(AND(K429&lt;&gt;"",K429&gt;0),"Date qui glisse","")))</f>
        <v/>
      </c>
      <c r="N429" s="9">
        <f>IF(J429="","",J429-WEEKDAY(J429,2)+1)</f>
        <v/>
      </c>
    </row>
    <row r="430">
      <c r="G430" s="8" t="n"/>
      <c r="H430" s="8" t="n"/>
      <c r="I430" s="8" t="n"/>
      <c r="J430" s="9">
        <f>IF(AND(H430="",I430=""),"",IF(I430&lt;&gt;"",I430,H430))</f>
        <v/>
      </c>
      <c r="K430" s="10">
        <f>IF(OR(H430="",J430=""),"",J430-H430)</f>
        <v/>
      </c>
      <c r="L430" s="10">
        <f>IF(OR(C430="",E430="Terminé"),"",IF(AND(H430&lt;&gt;"",H430&lt;TODAY()),"En retard",IF(AND(K430&lt;&gt;"",K430&gt;0),"Date qui glisse","")))</f>
        <v/>
      </c>
      <c r="N430" s="9">
        <f>IF(J430="","",J430-WEEKDAY(J430,2)+1)</f>
        <v/>
      </c>
    </row>
    <row r="431">
      <c r="G431" s="8" t="n"/>
      <c r="H431" s="8" t="n"/>
      <c r="I431" s="8" t="n"/>
      <c r="J431" s="9">
        <f>IF(AND(H431="",I431=""),"",IF(I431&lt;&gt;"",I431,H431))</f>
        <v/>
      </c>
      <c r="K431" s="10">
        <f>IF(OR(H431="",J431=""),"",J431-H431)</f>
        <v/>
      </c>
      <c r="L431" s="10">
        <f>IF(OR(C431="",E431="Terminé"),"",IF(AND(H431&lt;&gt;"",H431&lt;TODAY()),"En retard",IF(AND(K431&lt;&gt;"",K431&gt;0),"Date qui glisse","")))</f>
        <v/>
      </c>
      <c r="N431" s="9">
        <f>IF(J431="","",J431-WEEKDAY(J431,2)+1)</f>
        <v/>
      </c>
    </row>
    <row r="432">
      <c r="G432" s="8" t="n"/>
      <c r="H432" s="8" t="n"/>
      <c r="I432" s="8" t="n"/>
      <c r="J432" s="9">
        <f>IF(AND(H432="",I432=""),"",IF(I432&lt;&gt;"",I432,H432))</f>
        <v/>
      </c>
      <c r="K432" s="10">
        <f>IF(OR(H432="",J432=""),"",J432-H432)</f>
        <v/>
      </c>
      <c r="L432" s="10">
        <f>IF(OR(C432="",E432="Terminé"),"",IF(AND(H432&lt;&gt;"",H432&lt;TODAY()),"En retard",IF(AND(K432&lt;&gt;"",K432&gt;0),"Date qui glisse","")))</f>
        <v/>
      </c>
      <c r="N432" s="9">
        <f>IF(J432="","",J432-WEEKDAY(J432,2)+1)</f>
        <v/>
      </c>
    </row>
    <row r="433">
      <c r="G433" s="8" t="n"/>
      <c r="H433" s="8" t="n"/>
      <c r="I433" s="8" t="n"/>
      <c r="J433" s="9">
        <f>IF(AND(H433="",I433=""),"",IF(I433&lt;&gt;"",I433,H433))</f>
        <v/>
      </c>
      <c r="K433" s="10">
        <f>IF(OR(H433="",J433=""),"",J433-H433)</f>
        <v/>
      </c>
      <c r="L433" s="10">
        <f>IF(OR(C433="",E433="Terminé"),"",IF(AND(H433&lt;&gt;"",H433&lt;TODAY()),"En retard",IF(AND(K433&lt;&gt;"",K433&gt;0),"Date qui glisse","")))</f>
        <v/>
      </c>
      <c r="N433" s="9">
        <f>IF(J433="","",J433-WEEKDAY(J433,2)+1)</f>
        <v/>
      </c>
    </row>
    <row r="434">
      <c r="G434" s="8" t="n"/>
      <c r="H434" s="8" t="n"/>
      <c r="I434" s="8" t="n"/>
      <c r="J434" s="9">
        <f>IF(AND(H434="",I434=""),"",IF(I434&lt;&gt;"",I434,H434))</f>
        <v/>
      </c>
      <c r="K434" s="10">
        <f>IF(OR(H434="",J434=""),"",J434-H434)</f>
        <v/>
      </c>
      <c r="L434" s="10">
        <f>IF(OR(C434="",E434="Terminé"),"",IF(AND(H434&lt;&gt;"",H434&lt;TODAY()),"En retard",IF(AND(K434&lt;&gt;"",K434&gt;0),"Date qui glisse","")))</f>
        <v/>
      </c>
      <c r="N434" s="9">
        <f>IF(J434="","",J434-WEEKDAY(J434,2)+1)</f>
        <v/>
      </c>
    </row>
    <row r="435">
      <c r="G435" s="8" t="n"/>
      <c r="H435" s="8" t="n"/>
      <c r="I435" s="8" t="n"/>
      <c r="J435" s="9">
        <f>IF(AND(H435="",I435=""),"",IF(I435&lt;&gt;"",I435,H435))</f>
        <v/>
      </c>
      <c r="K435" s="10">
        <f>IF(OR(H435="",J435=""),"",J435-H435)</f>
        <v/>
      </c>
      <c r="L435" s="10">
        <f>IF(OR(C435="",E435="Terminé"),"",IF(AND(H435&lt;&gt;"",H435&lt;TODAY()),"En retard",IF(AND(K435&lt;&gt;"",K435&gt;0),"Date qui glisse","")))</f>
        <v/>
      </c>
      <c r="N435" s="9">
        <f>IF(J435="","",J435-WEEKDAY(J435,2)+1)</f>
        <v/>
      </c>
    </row>
    <row r="436">
      <c r="G436" s="8" t="n"/>
      <c r="H436" s="8" t="n"/>
      <c r="I436" s="8" t="n"/>
      <c r="J436" s="9">
        <f>IF(AND(H436="",I436=""),"",IF(I436&lt;&gt;"",I436,H436))</f>
        <v/>
      </c>
      <c r="K436" s="10">
        <f>IF(OR(H436="",J436=""),"",J436-H436)</f>
        <v/>
      </c>
      <c r="L436" s="10">
        <f>IF(OR(C436="",E436="Terminé"),"",IF(AND(H436&lt;&gt;"",H436&lt;TODAY()),"En retard",IF(AND(K436&lt;&gt;"",K436&gt;0),"Date qui glisse","")))</f>
        <v/>
      </c>
      <c r="N436" s="9">
        <f>IF(J436="","",J436-WEEKDAY(J436,2)+1)</f>
        <v/>
      </c>
    </row>
    <row r="437">
      <c r="G437" s="8" t="n"/>
      <c r="H437" s="8" t="n"/>
      <c r="I437" s="8" t="n"/>
      <c r="J437" s="9">
        <f>IF(AND(H437="",I437=""),"",IF(I437&lt;&gt;"",I437,H437))</f>
        <v/>
      </c>
      <c r="K437" s="10">
        <f>IF(OR(H437="",J437=""),"",J437-H437)</f>
        <v/>
      </c>
      <c r="L437" s="10">
        <f>IF(OR(C437="",E437="Terminé"),"",IF(AND(H437&lt;&gt;"",H437&lt;TODAY()),"En retard",IF(AND(K437&lt;&gt;"",K437&gt;0),"Date qui glisse","")))</f>
        <v/>
      </c>
      <c r="N437" s="9">
        <f>IF(J437="","",J437-WEEKDAY(J437,2)+1)</f>
        <v/>
      </c>
    </row>
    <row r="438">
      <c r="G438" s="8" t="n"/>
      <c r="H438" s="8" t="n"/>
      <c r="I438" s="8" t="n"/>
      <c r="J438" s="9">
        <f>IF(AND(H438="",I438=""),"",IF(I438&lt;&gt;"",I438,H438))</f>
        <v/>
      </c>
      <c r="K438" s="10">
        <f>IF(OR(H438="",J438=""),"",J438-H438)</f>
        <v/>
      </c>
      <c r="L438" s="10">
        <f>IF(OR(C438="",E438="Terminé"),"",IF(AND(H438&lt;&gt;"",H438&lt;TODAY()),"En retard",IF(AND(K438&lt;&gt;"",K438&gt;0),"Date qui glisse","")))</f>
        <v/>
      </c>
      <c r="N438" s="9">
        <f>IF(J438="","",J438-WEEKDAY(J438,2)+1)</f>
        <v/>
      </c>
    </row>
    <row r="439">
      <c r="G439" s="8" t="n"/>
      <c r="H439" s="8" t="n"/>
      <c r="I439" s="8" t="n"/>
      <c r="J439" s="9">
        <f>IF(AND(H439="",I439=""),"",IF(I439&lt;&gt;"",I439,H439))</f>
        <v/>
      </c>
      <c r="K439" s="10">
        <f>IF(OR(H439="",J439=""),"",J439-H439)</f>
        <v/>
      </c>
      <c r="L439" s="10">
        <f>IF(OR(C439="",E439="Terminé"),"",IF(AND(H439&lt;&gt;"",H439&lt;TODAY()),"En retard",IF(AND(K439&lt;&gt;"",K439&gt;0),"Date qui glisse","")))</f>
        <v/>
      </c>
      <c r="N439" s="9">
        <f>IF(J439="","",J439-WEEKDAY(J439,2)+1)</f>
        <v/>
      </c>
    </row>
    <row r="440">
      <c r="G440" s="8" t="n"/>
      <c r="H440" s="8" t="n"/>
      <c r="I440" s="8" t="n"/>
      <c r="J440" s="9">
        <f>IF(AND(H440="",I440=""),"",IF(I440&lt;&gt;"",I440,H440))</f>
        <v/>
      </c>
      <c r="K440" s="10">
        <f>IF(OR(H440="",J440=""),"",J440-H440)</f>
        <v/>
      </c>
      <c r="L440" s="10">
        <f>IF(OR(C440="",E440="Terminé"),"",IF(AND(H440&lt;&gt;"",H440&lt;TODAY()),"En retard",IF(AND(K440&lt;&gt;"",K440&gt;0),"Date qui glisse","")))</f>
        <v/>
      </c>
      <c r="N440" s="9">
        <f>IF(J440="","",J440-WEEKDAY(J440,2)+1)</f>
        <v/>
      </c>
    </row>
    <row r="441">
      <c r="G441" s="8" t="n"/>
      <c r="H441" s="8" t="n"/>
      <c r="I441" s="8" t="n"/>
      <c r="J441" s="9">
        <f>IF(AND(H441="",I441=""),"",IF(I441&lt;&gt;"",I441,H441))</f>
        <v/>
      </c>
      <c r="K441" s="10">
        <f>IF(OR(H441="",J441=""),"",J441-H441)</f>
        <v/>
      </c>
      <c r="L441" s="10">
        <f>IF(OR(C441="",E441="Terminé"),"",IF(AND(H441&lt;&gt;"",H441&lt;TODAY()),"En retard",IF(AND(K441&lt;&gt;"",K441&gt;0),"Date qui glisse","")))</f>
        <v/>
      </c>
      <c r="N441" s="9">
        <f>IF(J441="","",J441-WEEKDAY(J441,2)+1)</f>
        <v/>
      </c>
    </row>
    <row r="442">
      <c r="G442" s="8" t="n"/>
      <c r="H442" s="8" t="n"/>
      <c r="I442" s="8" t="n"/>
      <c r="J442" s="9">
        <f>IF(AND(H442="",I442=""),"",IF(I442&lt;&gt;"",I442,H442))</f>
        <v/>
      </c>
      <c r="K442" s="10">
        <f>IF(OR(H442="",J442=""),"",J442-H442)</f>
        <v/>
      </c>
      <c r="L442" s="10">
        <f>IF(OR(C442="",E442="Terminé"),"",IF(AND(H442&lt;&gt;"",H442&lt;TODAY()),"En retard",IF(AND(K442&lt;&gt;"",K442&gt;0),"Date qui glisse","")))</f>
        <v/>
      </c>
      <c r="N442" s="9">
        <f>IF(J442="","",J442-WEEKDAY(J442,2)+1)</f>
        <v/>
      </c>
    </row>
    <row r="443">
      <c r="G443" s="8" t="n"/>
      <c r="H443" s="8" t="n"/>
      <c r="I443" s="8" t="n"/>
      <c r="J443" s="9">
        <f>IF(AND(H443="",I443=""),"",IF(I443&lt;&gt;"",I443,H443))</f>
        <v/>
      </c>
      <c r="K443" s="10">
        <f>IF(OR(H443="",J443=""),"",J443-H443)</f>
        <v/>
      </c>
      <c r="L443" s="10">
        <f>IF(OR(C443="",E443="Terminé"),"",IF(AND(H443&lt;&gt;"",H443&lt;TODAY()),"En retard",IF(AND(K443&lt;&gt;"",K443&gt;0),"Date qui glisse","")))</f>
        <v/>
      </c>
      <c r="N443" s="9">
        <f>IF(J443="","",J443-WEEKDAY(J443,2)+1)</f>
        <v/>
      </c>
    </row>
    <row r="444">
      <c r="G444" s="8" t="n"/>
      <c r="H444" s="8" t="n"/>
      <c r="I444" s="8" t="n"/>
      <c r="J444" s="9">
        <f>IF(AND(H444="",I444=""),"",IF(I444&lt;&gt;"",I444,H444))</f>
        <v/>
      </c>
      <c r="K444" s="10">
        <f>IF(OR(H444="",J444=""),"",J444-H444)</f>
        <v/>
      </c>
      <c r="L444" s="10">
        <f>IF(OR(C444="",E444="Terminé"),"",IF(AND(H444&lt;&gt;"",H444&lt;TODAY()),"En retard",IF(AND(K444&lt;&gt;"",K444&gt;0),"Date qui glisse","")))</f>
        <v/>
      </c>
      <c r="N444" s="9">
        <f>IF(J444="","",J444-WEEKDAY(J444,2)+1)</f>
        <v/>
      </c>
    </row>
    <row r="445">
      <c r="G445" s="8" t="n"/>
      <c r="H445" s="8" t="n"/>
      <c r="I445" s="8" t="n"/>
      <c r="J445" s="9">
        <f>IF(AND(H445="",I445=""),"",IF(I445&lt;&gt;"",I445,H445))</f>
        <v/>
      </c>
      <c r="K445" s="10">
        <f>IF(OR(H445="",J445=""),"",J445-H445)</f>
        <v/>
      </c>
      <c r="L445" s="10">
        <f>IF(OR(C445="",E445="Terminé"),"",IF(AND(H445&lt;&gt;"",H445&lt;TODAY()),"En retard",IF(AND(K445&lt;&gt;"",K445&gt;0),"Date qui glisse","")))</f>
        <v/>
      </c>
      <c r="N445" s="9">
        <f>IF(J445="","",J445-WEEKDAY(J445,2)+1)</f>
        <v/>
      </c>
    </row>
    <row r="446">
      <c r="G446" s="8" t="n"/>
      <c r="H446" s="8" t="n"/>
      <c r="I446" s="8" t="n"/>
      <c r="J446" s="9">
        <f>IF(AND(H446="",I446=""),"",IF(I446&lt;&gt;"",I446,H446))</f>
        <v/>
      </c>
      <c r="K446" s="10">
        <f>IF(OR(H446="",J446=""),"",J446-H446)</f>
        <v/>
      </c>
      <c r="L446" s="10">
        <f>IF(OR(C446="",E446="Terminé"),"",IF(AND(H446&lt;&gt;"",H446&lt;TODAY()),"En retard",IF(AND(K446&lt;&gt;"",K446&gt;0),"Date qui glisse","")))</f>
        <v/>
      </c>
      <c r="N446" s="9">
        <f>IF(J446="","",J446-WEEKDAY(J446,2)+1)</f>
        <v/>
      </c>
    </row>
    <row r="447">
      <c r="G447" s="8" t="n"/>
      <c r="H447" s="8" t="n"/>
      <c r="I447" s="8" t="n"/>
      <c r="J447" s="9">
        <f>IF(AND(H447="",I447=""),"",IF(I447&lt;&gt;"",I447,H447))</f>
        <v/>
      </c>
      <c r="K447" s="10">
        <f>IF(OR(H447="",J447=""),"",J447-H447)</f>
        <v/>
      </c>
      <c r="L447" s="10">
        <f>IF(OR(C447="",E447="Terminé"),"",IF(AND(H447&lt;&gt;"",H447&lt;TODAY()),"En retard",IF(AND(K447&lt;&gt;"",K447&gt;0),"Date qui glisse","")))</f>
        <v/>
      </c>
      <c r="N447" s="9">
        <f>IF(J447="","",J447-WEEKDAY(J447,2)+1)</f>
        <v/>
      </c>
    </row>
    <row r="448">
      <c r="G448" s="8" t="n"/>
      <c r="H448" s="8" t="n"/>
      <c r="I448" s="8" t="n"/>
      <c r="J448" s="9">
        <f>IF(AND(H448="",I448=""),"",IF(I448&lt;&gt;"",I448,H448))</f>
        <v/>
      </c>
      <c r="K448" s="10">
        <f>IF(OR(H448="",J448=""),"",J448-H448)</f>
        <v/>
      </c>
      <c r="L448" s="10">
        <f>IF(OR(C448="",E448="Terminé"),"",IF(AND(H448&lt;&gt;"",H448&lt;TODAY()),"En retard",IF(AND(K448&lt;&gt;"",K448&gt;0),"Date qui glisse","")))</f>
        <v/>
      </c>
      <c r="N448" s="9">
        <f>IF(J448="","",J448-WEEKDAY(J448,2)+1)</f>
        <v/>
      </c>
    </row>
    <row r="449">
      <c r="G449" s="8" t="n"/>
      <c r="H449" s="8" t="n"/>
      <c r="I449" s="8" t="n"/>
      <c r="J449" s="9">
        <f>IF(AND(H449="",I449=""),"",IF(I449&lt;&gt;"",I449,H449))</f>
        <v/>
      </c>
      <c r="K449" s="10">
        <f>IF(OR(H449="",J449=""),"",J449-H449)</f>
        <v/>
      </c>
      <c r="L449" s="10">
        <f>IF(OR(C449="",E449="Terminé"),"",IF(AND(H449&lt;&gt;"",H449&lt;TODAY()),"En retard",IF(AND(K449&lt;&gt;"",K449&gt;0),"Date qui glisse","")))</f>
        <v/>
      </c>
      <c r="N449" s="9">
        <f>IF(J449="","",J449-WEEKDAY(J449,2)+1)</f>
        <v/>
      </c>
    </row>
    <row r="450">
      <c r="G450" s="8" t="n"/>
      <c r="H450" s="8" t="n"/>
      <c r="I450" s="8" t="n"/>
      <c r="J450" s="9">
        <f>IF(AND(H450="",I450=""),"",IF(I450&lt;&gt;"",I450,H450))</f>
        <v/>
      </c>
      <c r="K450" s="10">
        <f>IF(OR(H450="",J450=""),"",J450-H450)</f>
        <v/>
      </c>
      <c r="L450" s="10">
        <f>IF(OR(C450="",E450="Terminé"),"",IF(AND(H450&lt;&gt;"",H450&lt;TODAY()),"En retard",IF(AND(K450&lt;&gt;"",K450&gt;0),"Date qui glisse","")))</f>
        <v/>
      </c>
      <c r="N450" s="9">
        <f>IF(J450="","",J450-WEEKDAY(J450,2)+1)</f>
        <v/>
      </c>
    </row>
    <row r="451">
      <c r="G451" s="8" t="n"/>
      <c r="H451" s="8" t="n"/>
      <c r="I451" s="8" t="n"/>
      <c r="J451" s="9">
        <f>IF(AND(H451="",I451=""),"",IF(I451&lt;&gt;"",I451,H451))</f>
        <v/>
      </c>
      <c r="K451" s="10">
        <f>IF(OR(H451="",J451=""),"",J451-H451)</f>
        <v/>
      </c>
      <c r="L451" s="10">
        <f>IF(OR(C451="",E451="Terminé"),"",IF(AND(H451&lt;&gt;"",H451&lt;TODAY()),"En retard",IF(AND(K451&lt;&gt;"",K451&gt;0),"Date qui glisse","")))</f>
        <v/>
      </c>
      <c r="N451" s="9">
        <f>IF(J451="","",J451-WEEKDAY(J451,2)+1)</f>
        <v/>
      </c>
    </row>
    <row r="452">
      <c r="G452" s="8" t="n"/>
      <c r="H452" s="8" t="n"/>
      <c r="I452" s="8" t="n"/>
      <c r="J452" s="9">
        <f>IF(AND(H452="",I452=""),"",IF(I452&lt;&gt;"",I452,H452))</f>
        <v/>
      </c>
      <c r="K452" s="10">
        <f>IF(OR(H452="",J452=""),"",J452-H452)</f>
        <v/>
      </c>
      <c r="L452" s="10">
        <f>IF(OR(C452="",E452="Terminé"),"",IF(AND(H452&lt;&gt;"",H452&lt;TODAY()),"En retard",IF(AND(K452&lt;&gt;"",K452&gt;0),"Date qui glisse","")))</f>
        <v/>
      </c>
      <c r="N452" s="9">
        <f>IF(J452="","",J452-WEEKDAY(J452,2)+1)</f>
        <v/>
      </c>
    </row>
    <row r="453">
      <c r="G453" s="8" t="n"/>
      <c r="H453" s="8" t="n"/>
      <c r="I453" s="8" t="n"/>
      <c r="J453" s="9">
        <f>IF(AND(H453="",I453=""),"",IF(I453&lt;&gt;"",I453,H453))</f>
        <v/>
      </c>
      <c r="K453" s="10">
        <f>IF(OR(H453="",J453=""),"",J453-H453)</f>
        <v/>
      </c>
      <c r="L453" s="10">
        <f>IF(OR(C453="",E453="Terminé"),"",IF(AND(H453&lt;&gt;"",H453&lt;TODAY()),"En retard",IF(AND(K453&lt;&gt;"",K453&gt;0),"Date qui glisse","")))</f>
        <v/>
      </c>
      <c r="N453" s="9">
        <f>IF(J453="","",J453-WEEKDAY(J453,2)+1)</f>
        <v/>
      </c>
    </row>
    <row r="454">
      <c r="G454" s="8" t="n"/>
      <c r="H454" s="8" t="n"/>
      <c r="I454" s="8" t="n"/>
      <c r="J454" s="9">
        <f>IF(AND(H454="",I454=""),"",IF(I454&lt;&gt;"",I454,H454))</f>
        <v/>
      </c>
      <c r="K454" s="10">
        <f>IF(OR(H454="",J454=""),"",J454-H454)</f>
        <v/>
      </c>
      <c r="L454" s="10">
        <f>IF(OR(C454="",E454="Terminé"),"",IF(AND(H454&lt;&gt;"",H454&lt;TODAY()),"En retard",IF(AND(K454&lt;&gt;"",K454&gt;0),"Date qui glisse","")))</f>
        <v/>
      </c>
      <c r="N454" s="9">
        <f>IF(J454="","",J454-WEEKDAY(J454,2)+1)</f>
        <v/>
      </c>
    </row>
    <row r="455">
      <c r="G455" s="8" t="n"/>
      <c r="H455" s="8" t="n"/>
      <c r="I455" s="8" t="n"/>
      <c r="J455" s="9">
        <f>IF(AND(H455="",I455=""),"",IF(I455&lt;&gt;"",I455,H455))</f>
        <v/>
      </c>
      <c r="K455" s="10">
        <f>IF(OR(H455="",J455=""),"",J455-H455)</f>
        <v/>
      </c>
      <c r="L455" s="10">
        <f>IF(OR(C455="",E455="Terminé"),"",IF(AND(H455&lt;&gt;"",H455&lt;TODAY()),"En retard",IF(AND(K455&lt;&gt;"",K455&gt;0),"Date qui glisse","")))</f>
        <v/>
      </c>
      <c r="N455" s="9">
        <f>IF(J455="","",J455-WEEKDAY(J455,2)+1)</f>
        <v/>
      </c>
    </row>
    <row r="456">
      <c r="G456" s="8" t="n"/>
      <c r="H456" s="8" t="n"/>
      <c r="I456" s="8" t="n"/>
      <c r="J456" s="9">
        <f>IF(AND(H456="",I456=""),"",IF(I456&lt;&gt;"",I456,H456))</f>
        <v/>
      </c>
      <c r="K456" s="10">
        <f>IF(OR(H456="",J456=""),"",J456-H456)</f>
        <v/>
      </c>
      <c r="L456" s="10">
        <f>IF(OR(C456="",E456="Terminé"),"",IF(AND(H456&lt;&gt;"",H456&lt;TODAY()),"En retard",IF(AND(K456&lt;&gt;"",K456&gt;0),"Date qui glisse","")))</f>
        <v/>
      </c>
      <c r="N456" s="9">
        <f>IF(J456="","",J456-WEEKDAY(J456,2)+1)</f>
        <v/>
      </c>
    </row>
    <row r="457">
      <c r="G457" s="8" t="n"/>
      <c r="H457" s="8" t="n"/>
      <c r="I457" s="8" t="n"/>
      <c r="J457" s="9">
        <f>IF(AND(H457="",I457=""),"",IF(I457&lt;&gt;"",I457,H457))</f>
        <v/>
      </c>
      <c r="K457" s="10">
        <f>IF(OR(H457="",J457=""),"",J457-H457)</f>
        <v/>
      </c>
      <c r="L457" s="10">
        <f>IF(OR(C457="",E457="Terminé"),"",IF(AND(H457&lt;&gt;"",H457&lt;TODAY()),"En retard",IF(AND(K457&lt;&gt;"",K457&gt;0),"Date qui glisse","")))</f>
        <v/>
      </c>
      <c r="N457" s="9">
        <f>IF(J457="","",J457-WEEKDAY(J457,2)+1)</f>
        <v/>
      </c>
    </row>
    <row r="458">
      <c r="G458" s="8" t="n"/>
      <c r="H458" s="8" t="n"/>
      <c r="I458" s="8" t="n"/>
      <c r="J458" s="9">
        <f>IF(AND(H458="",I458=""),"",IF(I458&lt;&gt;"",I458,H458))</f>
        <v/>
      </c>
      <c r="K458" s="10">
        <f>IF(OR(H458="",J458=""),"",J458-H458)</f>
        <v/>
      </c>
      <c r="L458" s="10">
        <f>IF(OR(C458="",E458="Terminé"),"",IF(AND(H458&lt;&gt;"",H458&lt;TODAY()),"En retard",IF(AND(K458&lt;&gt;"",K458&gt;0),"Date qui glisse","")))</f>
        <v/>
      </c>
      <c r="N458" s="9">
        <f>IF(J458="","",J458-WEEKDAY(J458,2)+1)</f>
        <v/>
      </c>
    </row>
    <row r="459">
      <c r="G459" s="8" t="n"/>
      <c r="H459" s="8" t="n"/>
      <c r="I459" s="8" t="n"/>
      <c r="J459" s="9">
        <f>IF(AND(H459="",I459=""),"",IF(I459&lt;&gt;"",I459,H459))</f>
        <v/>
      </c>
      <c r="K459" s="10">
        <f>IF(OR(H459="",J459=""),"",J459-H459)</f>
        <v/>
      </c>
      <c r="L459" s="10">
        <f>IF(OR(C459="",E459="Terminé"),"",IF(AND(H459&lt;&gt;"",H459&lt;TODAY()),"En retard",IF(AND(K459&lt;&gt;"",K459&gt;0),"Date qui glisse","")))</f>
        <v/>
      </c>
      <c r="N459" s="9">
        <f>IF(J459="","",J459-WEEKDAY(J459,2)+1)</f>
        <v/>
      </c>
    </row>
    <row r="460">
      <c r="G460" s="8" t="n"/>
      <c r="H460" s="8" t="n"/>
      <c r="I460" s="8" t="n"/>
      <c r="J460" s="9">
        <f>IF(AND(H460="",I460=""),"",IF(I460&lt;&gt;"",I460,H460))</f>
        <v/>
      </c>
      <c r="K460" s="10">
        <f>IF(OR(H460="",J460=""),"",J460-H460)</f>
        <v/>
      </c>
      <c r="L460" s="10">
        <f>IF(OR(C460="",E460="Terminé"),"",IF(AND(H460&lt;&gt;"",H460&lt;TODAY()),"En retard",IF(AND(K460&lt;&gt;"",K460&gt;0),"Date qui glisse","")))</f>
        <v/>
      </c>
      <c r="N460" s="9">
        <f>IF(J460="","",J460-WEEKDAY(J460,2)+1)</f>
        <v/>
      </c>
    </row>
    <row r="461">
      <c r="G461" s="8" t="n"/>
      <c r="H461" s="8" t="n"/>
      <c r="I461" s="8" t="n"/>
      <c r="J461" s="9">
        <f>IF(AND(H461="",I461=""),"",IF(I461&lt;&gt;"",I461,H461))</f>
        <v/>
      </c>
      <c r="K461" s="10">
        <f>IF(OR(H461="",J461=""),"",J461-H461)</f>
        <v/>
      </c>
      <c r="L461" s="10">
        <f>IF(OR(C461="",E461="Terminé"),"",IF(AND(H461&lt;&gt;"",H461&lt;TODAY()),"En retard",IF(AND(K461&lt;&gt;"",K461&gt;0),"Date qui glisse","")))</f>
        <v/>
      </c>
      <c r="N461" s="9">
        <f>IF(J461="","",J461-WEEKDAY(J461,2)+1)</f>
        <v/>
      </c>
    </row>
    <row r="462">
      <c r="G462" s="8" t="n"/>
      <c r="H462" s="8" t="n"/>
      <c r="I462" s="8" t="n"/>
      <c r="J462" s="9">
        <f>IF(AND(H462="",I462=""),"",IF(I462&lt;&gt;"",I462,H462))</f>
        <v/>
      </c>
      <c r="K462" s="10">
        <f>IF(OR(H462="",J462=""),"",J462-H462)</f>
        <v/>
      </c>
      <c r="L462" s="10">
        <f>IF(OR(C462="",E462="Terminé"),"",IF(AND(H462&lt;&gt;"",H462&lt;TODAY()),"En retard",IF(AND(K462&lt;&gt;"",K462&gt;0),"Date qui glisse","")))</f>
        <v/>
      </c>
      <c r="N462" s="9">
        <f>IF(J462="","",J462-WEEKDAY(J462,2)+1)</f>
        <v/>
      </c>
    </row>
    <row r="463">
      <c r="G463" s="8" t="n"/>
      <c r="H463" s="8" t="n"/>
      <c r="I463" s="8" t="n"/>
      <c r="J463" s="9">
        <f>IF(AND(H463="",I463=""),"",IF(I463&lt;&gt;"",I463,H463))</f>
        <v/>
      </c>
      <c r="K463" s="10">
        <f>IF(OR(H463="",J463=""),"",J463-H463)</f>
        <v/>
      </c>
      <c r="L463" s="10">
        <f>IF(OR(C463="",E463="Terminé"),"",IF(AND(H463&lt;&gt;"",H463&lt;TODAY()),"En retard",IF(AND(K463&lt;&gt;"",K463&gt;0),"Date qui glisse","")))</f>
        <v/>
      </c>
      <c r="N463" s="9">
        <f>IF(J463="","",J463-WEEKDAY(J463,2)+1)</f>
        <v/>
      </c>
    </row>
    <row r="464">
      <c r="G464" s="8" t="n"/>
      <c r="H464" s="8" t="n"/>
      <c r="I464" s="8" t="n"/>
      <c r="J464" s="9">
        <f>IF(AND(H464="",I464=""),"",IF(I464&lt;&gt;"",I464,H464))</f>
        <v/>
      </c>
      <c r="K464" s="10">
        <f>IF(OR(H464="",J464=""),"",J464-H464)</f>
        <v/>
      </c>
      <c r="L464" s="10">
        <f>IF(OR(C464="",E464="Terminé"),"",IF(AND(H464&lt;&gt;"",H464&lt;TODAY()),"En retard",IF(AND(K464&lt;&gt;"",K464&gt;0),"Date qui glisse","")))</f>
        <v/>
      </c>
      <c r="N464" s="9">
        <f>IF(J464="","",J464-WEEKDAY(J464,2)+1)</f>
        <v/>
      </c>
    </row>
    <row r="465">
      <c r="G465" s="8" t="n"/>
      <c r="H465" s="8" t="n"/>
      <c r="I465" s="8" t="n"/>
      <c r="J465" s="9">
        <f>IF(AND(H465="",I465=""),"",IF(I465&lt;&gt;"",I465,H465))</f>
        <v/>
      </c>
      <c r="K465" s="10">
        <f>IF(OR(H465="",J465=""),"",J465-H465)</f>
        <v/>
      </c>
      <c r="L465" s="10">
        <f>IF(OR(C465="",E465="Terminé"),"",IF(AND(H465&lt;&gt;"",H465&lt;TODAY()),"En retard",IF(AND(K465&lt;&gt;"",K465&gt;0),"Date qui glisse","")))</f>
        <v/>
      </c>
      <c r="N465" s="9">
        <f>IF(J465="","",J465-WEEKDAY(J465,2)+1)</f>
        <v/>
      </c>
    </row>
    <row r="466">
      <c r="G466" s="8" t="n"/>
      <c r="H466" s="8" t="n"/>
      <c r="I466" s="8" t="n"/>
      <c r="J466" s="9">
        <f>IF(AND(H466="",I466=""),"",IF(I466&lt;&gt;"",I466,H466))</f>
        <v/>
      </c>
      <c r="K466" s="10">
        <f>IF(OR(H466="",J466=""),"",J466-H466)</f>
        <v/>
      </c>
      <c r="L466" s="10">
        <f>IF(OR(C466="",E466="Terminé"),"",IF(AND(H466&lt;&gt;"",H466&lt;TODAY()),"En retard",IF(AND(K466&lt;&gt;"",K466&gt;0),"Date qui glisse","")))</f>
        <v/>
      </c>
      <c r="N466" s="9">
        <f>IF(J466="","",J466-WEEKDAY(J466,2)+1)</f>
        <v/>
      </c>
    </row>
    <row r="467">
      <c r="G467" s="8" t="n"/>
      <c r="H467" s="8" t="n"/>
      <c r="I467" s="8" t="n"/>
      <c r="J467" s="9">
        <f>IF(AND(H467="",I467=""),"",IF(I467&lt;&gt;"",I467,H467))</f>
        <v/>
      </c>
      <c r="K467" s="10">
        <f>IF(OR(H467="",J467=""),"",J467-H467)</f>
        <v/>
      </c>
      <c r="L467" s="10">
        <f>IF(OR(C467="",E467="Terminé"),"",IF(AND(H467&lt;&gt;"",H467&lt;TODAY()),"En retard",IF(AND(K467&lt;&gt;"",K467&gt;0),"Date qui glisse","")))</f>
        <v/>
      </c>
      <c r="N467" s="9">
        <f>IF(J467="","",J467-WEEKDAY(J467,2)+1)</f>
        <v/>
      </c>
    </row>
    <row r="468">
      <c r="G468" s="8" t="n"/>
      <c r="H468" s="8" t="n"/>
      <c r="I468" s="8" t="n"/>
      <c r="J468" s="9">
        <f>IF(AND(H468="",I468=""),"",IF(I468&lt;&gt;"",I468,H468))</f>
        <v/>
      </c>
      <c r="K468" s="10">
        <f>IF(OR(H468="",J468=""),"",J468-H468)</f>
        <v/>
      </c>
      <c r="L468" s="10">
        <f>IF(OR(C468="",E468="Terminé"),"",IF(AND(H468&lt;&gt;"",H468&lt;TODAY()),"En retard",IF(AND(K468&lt;&gt;"",K468&gt;0),"Date qui glisse","")))</f>
        <v/>
      </c>
      <c r="N468" s="9">
        <f>IF(J468="","",J468-WEEKDAY(J468,2)+1)</f>
        <v/>
      </c>
    </row>
    <row r="469">
      <c r="G469" s="8" t="n"/>
      <c r="H469" s="8" t="n"/>
      <c r="I469" s="8" t="n"/>
      <c r="J469" s="9">
        <f>IF(AND(H469="",I469=""),"",IF(I469&lt;&gt;"",I469,H469))</f>
        <v/>
      </c>
      <c r="K469" s="10">
        <f>IF(OR(H469="",J469=""),"",J469-H469)</f>
        <v/>
      </c>
      <c r="L469" s="10">
        <f>IF(OR(C469="",E469="Terminé"),"",IF(AND(H469&lt;&gt;"",H469&lt;TODAY()),"En retard",IF(AND(K469&lt;&gt;"",K469&gt;0),"Date qui glisse","")))</f>
        <v/>
      </c>
      <c r="N469" s="9">
        <f>IF(J469="","",J469-WEEKDAY(J469,2)+1)</f>
        <v/>
      </c>
    </row>
    <row r="470">
      <c r="G470" s="8" t="n"/>
      <c r="H470" s="8" t="n"/>
      <c r="I470" s="8" t="n"/>
      <c r="J470" s="9">
        <f>IF(AND(H470="",I470=""),"",IF(I470&lt;&gt;"",I470,H470))</f>
        <v/>
      </c>
      <c r="K470" s="10">
        <f>IF(OR(H470="",J470=""),"",J470-H470)</f>
        <v/>
      </c>
      <c r="L470" s="10">
        <f>IF(OR(C470="",E470="Terminé"),"",IF(AND(H470&lt;&gt;"",H470&lt;TODAY()),"En retard",IF(AND(K470&lt;&gt;"",K470&gt;0),"Date qui glisse","")))</f>
        <v/>
      </c>
      <c r="N470" s="9">
        <f>IF(J470="","",J470-WEEKDAY(J470,2)+1)</f>
        <v/>
      </c>
    </row>
    <row r="471">
      <c r="G471" s="8" t="n"/>
      <c r="H471" s="8" t="n"/>
      <c r="I471" s="8" t="n"/>
      <c r="J471" s="9">
        <f>IF(AND(H471="",I471=""),"",IF(I471&lt;&gt;"",I471,H471))</f>
        <v/>
      </c>
      <c r="K471" s="10">
        <f>IF(OR(H471="",J471=""),"",J471-H471)</f>
        <v/>
      </c>
      <c r="L471" s="10">
        <f>IF(OR(C471="",E471="Terminé"),"",IF(AND(H471&lt;&gt;"",H471&lt;TODAY()),"En retard",IF(AND(K471&lt;&gt;"",K471&gt;0),"Date qui glisse","")))</f>
        <v/>
      </c>
      <c r="N471" s="9">
        <f>IF(J471="","",J471-WEEKDAY(J471,2)+1)</f>
        <v/>
      </c>
    </row>
    <row r="472">
      <c r="G472" s="8" t="n"/>
      <c r="H472" s="8" t="n"/>
      <c r="I472" s="8" t="n"/>
      <c r="J472" s="9">
        <f>IF(AND(H472="",I472=""),"",IF(I472&lt;&gt;"",I472,H472))</f>
        <v/>
      </c>
      <c r="K472" s="10">
        <f>IF(OR(H472="",J472=""),"",J472-H472)</f>
        <v/>
      </c>
      <c r="L472" s="10">
        <f>IF(OR(C472="",E472="Terminé"),"",IF(AND(H472&lt;&gt;"",H472&lt;TODAY()),"En retard",IF(AND(K472&lt;&gt;"",K472&gt;0),"Date qui glisse","")))</f>
        <v/>
      </c>
      <c r="N472" s="9">
        <f>IF(J472="","",J472-WEEKDAY(J472,2)+1)</f>
        <v/>
      </c>
    </row>
    <row r="473">
      <c r="G473" s="8" t="n"/>
      <c r="H473" s="8" t="n"/>
      <c r="I473" s="8" t="n"/>
      <c r="J473" s="9">
        <f>IF(AND(H473="",I473=""),"",IF(I473&lt;&gt;"",I473,H473))</f>
        <v/>
      </c>
      <c r="K473" s="10">
        <f>IF(OR(H473="",J473=""),"",J473-H473)</f>
        <v/>
      </c>
      <c r="L473" s="10">
        <f>IF(OR(C473="",E473="Terminé"),"",IF(AND(H473&lt;&gt;"",H473&lt;TODAY()),"En retard",IF(AND(K473&lt;&gt;"",K473&gt;0),"Date qui glisse","")))</f>
        <v/>
      </c>
      <c r="N473" s="9">
        <f>IF(J473="","",J473-WEEKDAY(J473,2)+1)</f>
        <v/>
      </c>
    </row>
    <row r="474">
      <c r="G474" s="8" t="n"/>
      <c r="H474" s="8" t="n"/>
      <c r="I474" s="8" t="n"/>
      <c r="J474" s="9">
        <f>IF(AND(H474="",I474=""),"",IF(I474&lt;&gt;"",I474,H474))</f>
        <v/>
      </c>
      <c r="K474" s="10">
        <f>IF(OR(H474="",J474=""),"",J474-H474)</f>
        <v/>
      </c>
      <c r="L474" s="10">
        <f>IF(OR(C474="",E474="Terminé"),"",IF(AND(H474&lt;&gt;"",H474&lt;TODAY()),"En retard",IF(AND(K474&lt;&gt;"",K474&gt;0),"Date qui glisse","")))</f>
        <v/>
      </c>
      <c r="N474" s="9">
        <f>IF(J474="","",J474-WEEKDAY(J474,2)+1)</f>
        <v/>
      </c>
    </row>
    <row r="475">
      <c r="G475" s="8" t="n"/>
      <c r="H475" s="8" t="n"/>
      <c r="I475" s="8" t="n"/>
      <c r="J475" s="9">
        <f>IF(AND(H475="",I475=""),"",IF(I475&lt;&gt;"",I475,H475))</f>
        <v/>
      </c>
      <c r="K475" s="10">
        <f>IF(OR(H475="",J475=""),"",J475-H475)</f>
        <v/>
      </c>
      <c r="L475" s="10">
        <f>IF(OR(C475="",E475="Terminé"),"",IF(AND(H475&lt;&gt;"",H475&lt;TODAY()),"En retard",IF(AND(K475&lt;&gt;"",K475&gt;0),"Date qui glisse","")))</f>
        <v/>
      </c>
      <c r="N475" s="9">
        <f>IF(J475="","",J475-WEEKDAY(J475,2)+1)</f>
        <v/>
      </c>
    </row>
    <row r="476">
      <c r="G476" s="8" t="n"/>
      <c r="H476" s="8" t="n"/>
      <c r="I476" s="8" t="n"/>
      <c r="J476" s="9">
        <f>IF(AND(H476="",I476=""),"",IF(I476&lt;&gt;"",I476,H476))</f>
        <v/>
      </c>
      <c r="K476" s="10">
        <f>IF(OR(H476="",J476=""),"",J476-H476)</f>
        <v/>
      </c>
      <c r="L476" s="10">
        <f>IF(OR(C476="",E476="Terminé"),"",IF(AND(H476&lt;&gt;"",H476&lt;TODAY()),"En retard",IF(AND(K476&lt;&gt;"",K476&gt;0),"Date qui glisse","")))</f>
        <v/>
      </c>
      <c r="N476" s="9">
        <f>IF(J476="","",J476-WEEKDAY(J476,2)+1)</f>
        <v/>
      </c>
    </row>
    <row r="477">
      <c r="G477" s="8" t="n"/>
      <c r="H477" s="8" t="n"/>
      <c r="I477" s="8" t="n"/>
      <c r="J477" s="9">
        <f>IF(AND(H477="",I477=""),"",IF(I477&lt;&gt;"",I477,H477))</f>
        <v/>
      </c>
      <c r="K477" s="10">
        <f>IF(OR(H477="",J477=""),"",J477-H477)</f>
        <v/>
      </c>
      <c r="L477" s="10">
        <f>IF(OR(C477="",E477="Terminé"),"",IF(AND(H477&lt;&gt;"",H477&lt;TODAY()),"En retard",IF(AND(K477&lt;&gt;"",K477&gt;0),"Date qui glisse","")))</f>
        <v/>
      </c>
      <c r="N477" s="9">
        <f>IF(J477="","",J477-WEEKDAY(J477,2)+1)</f>
        <v/>
      </c>
    </row>
    <row r="478">
      <c r="G478" s="8" t="n"/>
      <c r="H478" s="8" t="n"/>
      <c r="I478" s="8" t="n"/>
      <c r="J478" s="9">
        <f>IF(AND(H478="",I478=""),"",IF(I478&lt;&gt;"",I478,H478))</f>
        <v/>
      </c>
      <c r="K478" s="10">
        <f>IF(OR(H478="",J478=""),"",J478-H478)</f>
        <v/>
      </c>
      <c r="L478" s="10">
        <f>IF(OR(C478="",E478="Terminé"),"",IF(AND(H478&lt;&gt;"",H478&lt;TODAY()),"En retard",IF(AND(K478&lt;&gt;"",K478&gt;0),"Date qui glisse","")))</f>
        <v/>
      </c>
      <c r="N478" s="9">
        <f>IF(J478="","",J478-WEEKDAY(J478,2)+1)</f>
        <v/>
      </c>
    </row>
    <row r="479">
      <c r="G479" s="8" t="n"/>
      <c r="H479" s="8" t="n"/>
      <c r="I479" s="8" t="n"/>
      <c r="J479" s="9">
        <f>IF(AND(H479="",I479=""),"",IF(I479&lt;&gt;"",I479,H479))</f>
        <v/>
      </c>
      <c r="K479" s="10">
        <f>IF(OR(H479="",J479=""),"",J479-H479)</f>
        <v/>
      </c>
      <c r="L479" s="10">
        <f>IF(OR(C479="",E479="Terminé"),"",IF(AND(H479&lt;&gt;"",H479&lt;TODAY()),"En retard",IF(AND(K479&lt;&gt;"",K479&gt;0),"Date qui glisse","")))</f>
        <v/>
      </c>
      <c r="N479" s="9">
        <f>IF(J479="","",J479-WEEKDAY(J479,2)+1)</f>
        <v/>
      </c>
    </row>
    <row r="480">
      <c r="G480" s="8" t="n"/>
      <c r="H480" s="8" t="n"/>
      <c r="I480" s="8" t="n"/>
      <c r="J480" s="9">
        <f>IF(AND(H480="",I480=""),"",IF(I480&lt;&gt;"",I480,H480))</f>
        <v/>
      </c>
      <c r="K480" s="10">
        <f>IF(OR(H480="",J480=""),"",J480-H480)</f>
        <v/>
      </c>
      <c r="L480" s="10">
        <f>IF(OR(C480="",E480="Terminé"),"",IF(AND(H480&lt;&gt;"",H480&lt;TODAY()),"En retard",IF(AND(K480&lt;&gt;"",K480&gt;0),"Date qui glisse","")))</f>
        <v/>
      </c>
      <c r="N480" s="9">
        <f>IF(J480="","",J480-WEEKDAY(J480,2)+1)</f>
        <v/>
      </c>
    </row>
    <row r="481">
      <c r="G481" s="8" t="n"/>
      <c r="H481" s="8" t="n"/>
      <c r="I481" s="8" t="n"/>
      <c r="J481" s="9">
        <f>IF(AND(H481="",I481=""),"",IF(I481&lt;&gt;"",I481,H481))</f>
        <v/>
      </c>
      <c r="K481" s="10">
        <f>IF(OR(H481="",J481=""),"",J481-H481)</f>
        <v/>
      </c>
      <c r="L481" s="10">
        <f>IF(OR(C481="",E481="Terminé"),"",IF(AND(H481&lt;&gt;"",H481&lt;TODAY()),"En retard",IF(AND(K481&lt;&gt;"",K481&gt;0),"Date qui glisse","")))</f>
        <v/>
      </c>
      <c r="N481" s="9">
        <f>IF(J481="","",J481-WEEKDAY(J481,2)+1)</f>
        <v/>
      </c>
    </row>
    <row r="482">
      <c r="G482" s="8" t="n"/>
      <c r="H482" s="8" t="n"/>
      <c r="I482" s="8" t="n"/>
      <c r="J482" s="9">
        <f>IF(AND(H482="",I482=""),"",IF(I482&lt;&gt;"",I482,H482))</f>
        <v/>
      </c>
      <c r="K482" s="10">
        <f>IF(OR(H482="",J482=""),"",J482-H482)</f>
        <v/>
      </c>
      <c r="L482" s="10">
        <f>IF(OR(C482="",E482="Terminé"),"",IF(AND(H482&lt;&gt;"",H482&lt;TODAY()),"En retard",IF(AND(K482&lt;&gt;"",K482&gt;0),"Date qui glisse","")))</f>
        <v/>
      </c>
      <c r="N482" s="9">
        <f>IF(J482="","",J482-WEEKDAY(J482,2)+1)</f>
        <v/>
      </c>
    </row>
    <row r="483">
      <c r="G483" s="8" t="n"/>
      <c r="H483" s="8" t="n"/>
      <c r="I483" s="8" t="n"/>
      <c r="J483" s="9">
        <f>IF(AND(H483="",I483=""),"",IF(I483&lt;&gt;"",I483,H483))</f>
        <v/>
      </c>
      <c r="K483" s="10">
        <f>IF(OR(H483="",J483=""),"",J483-H483)</f>
        <v/>
      </c>
      <c r="L483" s="10">
        <f>IF(OR(C483="",E483="Terminé"),"",IF(AND(H483&lt;&gt;"",H483&lt;TODAY()),"En retard",IF(AND(K483&lt;&gt;"",K483&gt;0),"Date qui glisse","")))</f>
        <v/>
      </c>
      <c r="N483" s="9">
        <f>IF(J483="","",J483-WEEKDAY(J483,2)+1)</f>
        <v/>
      </c>
    </row>
    <row r="484">
      <c r="G484" s="8" t="n"/>
      <c r="H484" s="8" t="n"/>
      <c r="I484" s="8" t="n"/>
      <c r="J484" s="9">
        <f>IF(AND(H484="",I484=""),"",IF(I484&lt;&gt;"",I484,H484))</f>
        <v/>
      </c>
      <c r="K484" s="10">
        <f>IF(OR(H484="",J484=""),"",J484-H484)</f>
        <v/>
      </c>
      <c r="L484" s="10">
        <f>IF(OR(C484="",E484="Terminé"),"",IF(AND(H484&lt;&gt;"",H484&lt;TODAY()),"En retard",IF(AND(K484&lt;&gt;"",K484&gt;0),"Date qui glisse","")))</f>
        <v/>
      </c>
      <c r="N484" s="9">
        <f>IF(J484="","",J484-WEEKDAY(J484,2)+1)</f>
        <v/>
      </c>
    </row>
    <row r="485">
      <c r="G485" s="8" t="n"/>
      <c r="H485" s="8" t="n"/>
      <c r="I485" s="8" t="n"/>
      <c r="J485" s="9">
        <f>IF(AND(H485="",I485=""),"",IF(I485&lt;&gt;"",I485,H485))</f>
        <v/>
      </c>
      <c r="K485" s="10">
        <f>IF(OR(H485="",J485=""),"",J485-H485)</f>
        <v/>
      </c>
      <c r="L485" s="10">
        <f>IF(OR(C485="",E485="Terminé"),"",IF(AND(H485&lt;&gt;"",H485&lt;TODAY()),"En retard",IF(AND(K485&lt;&gt;"",K485&gt;0),"Date qui glisse","")))</f>
        <v/>
      </c>
      <c r="N485" s="9">
        <f>IF(J485="","",J485-WEEKDAY(J485,2)+1)</f>
        <v/>
      </c>
    </row>
    <row r="486">
      <c r="G486" s="8" t="n"/>
      <c r="H486" s="8" t="n"/>
      <c r="I486" s="8" t="n"/>
      <c r="J486" s="9">
        <f>IF(AND(H486="",I486=""),"",IF(I486&lt;&gt;"",I486,H486))</f>
        <v/>
      </c>
      <c r="K486" s="10">
        <f>IF(OR(H486="",J486=""),"",J486-H486)</f>
        <v/>
      </c>
      <c r="L486" s="10">
        <f>IF(OR(C486="",E486="Terminé"),"",IF(AND(H486&lt;&gt;"",H486&lt;TODAY()),"En retard",IF(AND(K486&lt;&gt;"",K486&gt;0),"Date qui glisse","")))</f>
        <v/>
      </c>
      <c r="N486" s="9">
        <f>IF(J486="","",J486-WEEKDAY(J486,2)+1)</f>
        <v/>
      </c>
    </row>
    <row r="487">
      <c r="G487" s="8" t="n"/>
      <c r="H487" s="8" t="n"/>
      <c r="I487" s="8" t="n"/>
      <c r="J487" s="9">
        <f>IF(AND(H487="",I487=""),"",IF(I487&lt;&gt;"",I487,H487))</f>
        <v/>
      </c>
      <c r="K487" s="10">
        <f>IF(OR(H487="",J487=""),"",J487-H487)</f>
        <v/>
      </c>
      <c r="L487" s="10">
        <f>IF(OR(C487="",E487="Terminé"),"",IF(AND(H487&lt;&gt;"",H487&lt;TODAY()),"En retard",IF(AND(K487&lt;&gt;"",K487&gt;0),"Date qui glisse","")))</f>
        <v/>
      </c>
      <c r="N487" s="9">
        <f>IF(J487="","",J487-WEEKDAY(J487,2)+1)</f>
        <v/>
      </c>
    </row>
    <row r="488">
      <c r="G488" s="8" t="n"/>
      <c r="H488" s="8" t="n"/>
      <c r="I488" s="8" t="n"/>
      <c r="J488" s="9">
        <f>IF(AND(H488="",I488=""),"",IF(I488&lt;&gt;"",I488,H488))</f>
        <v/>
      </c>
      <c r="K488" s="10">
        <f>IF(OR(H488="",J488=""),"",J488-H488)</f>
        <v/>
      </c>
      <c r="L488" s="10">
        <f>IF(OR(C488="",E488="Terminé"),"",IF(AND(H488&lt;&gt;"",H488&lt;TODAY()),"En retard",IF(AND(K488&lt;&gt;"",K488&gt;0),"Date qui glisse","")))</f>
        <v/>
      </c>
      <c r="N488" s="9">
        <f>IF(J488="","",J488-WEEKDAY(J488,2)+1)</f>
        <v/>
      </c>
    </row>
    <row r="489">
      <c r="G489" s="8" t="n"/>
      <c r="H489" s="8" t="n"/>
      <c r="I489" s="8" t="n"/>
      <c r="J489" s="9">
        <f>IF(AND(H489="",I489=""),"",IF(I489&lt;&gt;"",I489,H489))</f>
        <v/>
      </c>
      <c r="K489" s="10">
        <f>IF(OR(H489="",J489=""),"",J489-H489)</f>
        <v/>
      </c>
      <c r="L489" s="10">
        <f>IF(OR(C489="",E489="Terminé"),"",IF(AND(H489&lt;&gt;"",H489&lt;TODAY()),"En retard",IF(AND(K489&lt;&gt;"",K489&gt;0),"Date qui glisse","")))</f>
        <v/>
      </c>
      <c r="N489" s="9">
        <f>IF(J489="","",J489-WEEKDAY(J489,2)+1)</f>
        <v/>
      </c>
    </row>
    <row r="490">
      <c r="G490" s="8" t="n"/>
      <c r="H490" s="8" t="n"/>
      <c r="I490" s="8" t="n"/>
      <c r="J490" s="9">
        <f>IF(AND(H490="",I490=""),"",IF(I490&lt;&gt;"",I490,H490))</f>
        <v/>
      </c>
      <c r="K490" s="10">
        <f>IF(OR(H490="",J490=""),"",J490-H490)</f>
        <v/>
      </c>
      <c r="L490" s="10">
        <f>IF(OR(C490="",E490="Terminé"),"",IF(AND(H490&lt;&gt;"",H490&lt;TODAY()),"En retard",IF(AND(K490&lt;&gt;"",K490&gt;0),"Date qui glisse","")))</f>
        <v/>
      </c>
      <c r="N490" s="9">
        <f>IF(J490="","",J490-WEEKDAY(J490,2)+1)</f>
        <v/>
      </c>
    </row>
    <row r="491">
      <c r="G491" s="8" t="n"/>
      <c r="H491" s="8" t="n"/>
      <c r="I491" s="8" t="n"/>
      <c r="J491" s="9">
        <f>IF(AND(H491="",I491=""),"",IF(I491&lt;&gt;"",I491,H491))</f>
        <v/>
      </c>
      <c r="K491" s="10">
        <f>IF(OR(H491="",J491=""),"",J491-H491)</f>
        <v/>
      </c>
      <c r="L491" s="10">
        <f>IF(OR(C491="",E491="Terminé"),"",IF(AND(H491&lt;&gt;"",H491&lt;TODAY()),"En retard",IF(AND(K491&lt;&gt;"",K491&gt;0),"Date qui glisse","")))</f>
        <v/>
      </c>
      <c r="N491" s="9">
        <f>IF(J491="","",J491-WEEKDAY(J491,2)+1)</f>
        <v/>
      </c>
    </row>
    <row r="492">
      <c r="G492" s="8" t="n"/>
      <c r="H492" s="8" t="n"/>
      <c r="I492" s="8" t="n"/>
      <c r="J492" s="9">
        <f>IF(AND(H492="",I492=""),"",IF(I492&lt;&gt;"",I492,H492))</f>
        <v/>
      </c>
      <c r="K492" s="10">
        <f>IF(OR(H492="",J492=""),"",J492-H492)</f>
        <v/>
      </c>
      <c r="L492" s="10">
        <f>IF(OR(C492="",E492="Terminé"),"",IF(AND(H492&lt;&gt;"",H492&lt;TODAY()),"En retard",IF(AND(K492&lt;&gt;"",K492&gt;0),"Date qui glisse","")))</f>
        <v/>
      </c>
      <c r="N492" s="9">
        <f>IF(J492="","",J492-WEEKDAY(J492,2)+1)</f>
        <v/>
      </c>
    </row>
    <row r="493">
      <c r="G493" s="8" t="n"/>
      <c r="H493" s="8" t="n"/>
      <c r="I493" s="8" t="n"/>
      <c r="J493" s="9">
        <f>IF(AND(H493="",I493=""),"",IF(I493&lt;&gt;"",I493,H493))</f>
        <v/>
      </c>
      <c r="K493" s="10">
        <f>IF(OR(H493="",J493=""),"",J493-H493)</f>
        <v/>
      </c>
      <c r="L493" s="10">
        <f>IF(OR(C493="",E493="Terminé"),"",IF(AND(H493&lt;&gt;"",H493&lt;TODAY()),"En retard",IF(AND(K493&lt;&gt;"",K493&gt;0),"Date qui glisse","")))</f>
        <v/>
      </c>
      <c r="N493" s="9">
        <f>IF(J493="","",J493-WEEKDAY(J493,2)+1)</f>
        <v/>
      </c>
    </row>
    <row r="494">
      <c r="G494" s="8" t="n"/>
      <c r="H494" s="8" t="n"/>
      <c r="I494" s="8" t="n"/>
      <c r="J494" s="9">
        <f>IF(AND(H494="",I494=""),"",IF(I494&lt;&gt;"",I494,H494))</f>
        <v/>
      </c>
      <c r="K494" s="10">
        <f>IF(OR(H494="",J494=""),"",J494-H494)</f>
        <v/>
      </c>
      <c r="L494" s="10">
        <f>IF(OR(C494="",E494="Terminé"),"",IF(AND(H494&lt;&gt;"",H494&lt;TODAY()),"En retard",IF(AND(K494&lt;&gt;"",K494&gt;0),"Date qui glisse","")))</f>
        <v/>
      </c>
      <c r="N494" s="9">
        <f>IF(J494="","",J494-WEEKDAY(J494,2)+1)</f>
        <v/>
      </c>
    </row>
    <row r="495">
      <c r="G495" s="8" t="n"/>
      <c r="H495" s="8" t="n"/>
      <c r="I495" s="8" t="n"/>
      <c r="J495" s="9">
        <f>IF(AND(H495="",I495=""),"",IF(I495&lt;&gt;"",I495,H495))</f>
        <v/>
      </c>
      <c r="K495" s="10">
        <f>IF(OR(H495="",J495=""),"",J495-H495)</f>
        <v/>
      </c>
      <c r="L495" s="10">
        <f>IF(OR(C495="",E495="Terminé"),"",IF(AND(H495&lt;&gt;"",H495&lt;TODAY()),"En retard",IF(AND(K495&lt;&gt;"",K495&gt;0),"Date qui glisse","")))</f>
        <v/>
      </c>
      <c r="N495" s="9">
        <f>IF(J495="","",J495-WEEKDAY(J495,2)+1)</f>
        <v/>
      </c>
    </row>
    <row r="496">
      <c r="G496" s="8" t="n"/>
      <c r="H496" s="8" t="n"/>
      <c r="I496" s="8" t="n"/>
      <c r="J496" s="9">
        <f>IF(AND(H496="",I496=""),"",IF(I496&lt;&gt;"",I496,H496))</f>
        <v/>
      </c>
      <c r="K496" s="10">
        <f>IF(OR(H496="",J496=""),"",J496-H496)</f>
        <v/>
      </c>
      <c r="L496" s="10">
        <f>IF(OR(C496="",E496="Terminé"),"",IF(AND(H496&lt;&gt;"",H496&lt;TODAY()),"En retard",IF(AND(K496&lt;&gt;"",K496&gt;0),"Date qui glisse","")))</f>
        <v/>
      </c>
      <c r="N496" s="9">
        <f>IF(J496="","",J496-WEEKDAY(J496,2)+1)</f>
        <v/>
      </c>
    </row>
    <row r="497">
      <c r="G497" s="8" t="n"/>
      <c r="H497" s="8" t="n"/>
      <c r="I497" s="8" t="n"/>
      <c r="J497" s="9">
        <f>IF(AND(H497="",I497=""),"",IF(I497&lt;&gt;"",I497,H497))</f>
        <v/>
      </c>
      <c r="K497" s="10">
        <f>IF(OR(H497="",J497=""),"",J497-H497)</f>
        <v/>
      </c>
      <c r="L497" s="10">
        <f>IF(OR(C497="",E497="Terminé"),"",IF(AND(H497&lt;&gt;"",H497&lt;TODAY()),"En retard",IF(AND(K497&lt;&gt;"",K497&gt;0),"Date qui glisse","")))</f>
        <v/>
      </c>
      <c r="N497" s="9">
        <f>IF(J497="","",J497-WEEKDAY(J497,2)+1)</f>
        <v/>
      </c>
    </row>
    <row r="498">
      <c r="G498" s="8" t="n"/>
      <c r="H498" s="8" t="n"/>
      <c r="I498" s="8" t="n"/>
      <c r="J498" s="9">
        <f>IF(AND(H498="",I498=""),"",IF(I498&lt;&gt;"",I498,H498))</f>
        <v/>
      </c>
      <c r="K498" s="10">
        <f>IF(OR(H498="",J498=""),"",J498-H498)</f>
        <v/>
      </c>
      <c r="L498" s="10">
        <f>IF(OR(C498="",E498="Terminé"),"",IF(AND(H498&lt;&gt;"",H498&lt;TODAY()),"En retard",IF(AND(K498&lt;&gt;"",K498&gt;0),"Date qui glisse","")))</f>
        <v/>
      </c>
      <c r="N498" s="9">
        <f>IF(J498="","",J498-WEEKDAY(J498,2)+1)</f>
        <v/>
      </c>
    </row>
    <row r="499">
      <c r="G499" s="8" t="n"/>
      <c r="H499" s="8" t="n"/>
      <c r="I499" s="8" t="n"/>
      <c r="J499" s="9">
        <f>IF(AND(H499="",I499=""),"",IF(I499&lt;&gt;"",I499,H499))</f>
        <v/>
      </c>
      <c r="K499" s="10">
        <f>IF(OR(H499="",J499=""),"",J499-H499)</f>
        <v/>
      </c>
      <c r="L499" s="10">
        <f>IF(OR(C499="",E499="Terminé"),"",IF(AND(H499&lt;&gt;"",H499&lt;TODAY()),"En retard",IF(AND(K499&lt;&gt;"",K499&gt;0),"Date qui glisse","")))</f>
        <v/>
      </c>
      <c r="N499" s="9">
        <f>IF(J499="","",J499-WEEKDAY(J499,2)+1)</f>
        <v/>
      </c>
    </row>
    <row r="500">
      <c r="G500" s="8" t="n"/>
      <c r="H500" s="8" t="n"/>
      <c r="I500" s="8" t="n"/>
      <c r="J500" s="9">
        <f>IF(AND(H500="",I500=""),"",IF(I500&lt;&gt;"",I500,H500))</f>
        <v/>
      </c>
      <c r="K500" s="10">
        <f>IF(OR(H500="",J500=""),"",J500-H500)</f>
        <v/>
      </c>
      <c r="L500" s="10">
        <f>IF(OR(C500="",E500="Terminé"),"",IF(AND(H500&lt;&gt;"",H500&lt;TODAY()),"En retard",IF(AND(K500&lt;&gt;"",K500&gt;0),"Date qui glisse","")))</f>
        <v/>
      </c>
      <c r="N500" s="9">
        <f>IF(J500="","",J500-WEEKDAY(J500,2)+1)</f>
        <v/>
      </c>
    </row>
    <row r="501">
      <c r="G501" s="8" t="n"/>
      <c r="H501" s="8" t="n"/>
      <c r="I501" s="8" t="n"/>
      <c r="J501" s="9">
        <f>IF(AND(H501="",I501=""),"",IF(I501&lt;&gt;"",I501,H501))</f>
        <v/>
      </c>
      <c r="K501" s="10">
        <f>IF(OR(H501="",J501=""),"",J501-H501)</f>
        <v/>
      </c>
      <c r="L501" s="10">
        <f>IF(OR(C501="",E501="Terminé"),"",IF(AND(H501&lt;&gt;"",H501&lt;TODAY()),"En retard",IF(AND(K501&lt;&gt;"",K501&gt;0),"Date qui glisse","")))</f>
        <v/>
      </c>
      <c r="N501" s="9">
        <f>IF(J501="","",J501-WEEKDAY(J501,2)+1)</f>
        <v/>
      </c>
    </row>
  </sheetData>
  <conditionalFormatting sqref="A2:O501">
    <cfRule type="expression" priority="1" dxfId="0" stopIfTrue="1">
      <formula>$L2="En retard"</formula>
    </cfRule>
    <cfRule type="expression" priority="2" dxfId="1" stopIfTrue="1">
      <formula>$L2="Date qui glisse"</formula>
    </cfRule>
    <cfRule type="expression" priority="3" dxfId="2" stopIfTrue="1">
      <formula>$E2="Terminé"</formula>
    </cfRule>
  </conditionalFormatting>
  <dataValidations count="4">
    <dataValidation sqref="B2:B501" showDropDown="0" showInputMessage="0" showErrorMessage="0" allowBlank="1" type="list">
      <formula1>L_Projets</formula1>
    </dataValidation>
    <dataValidation sqref="D2:D501" showDropDown="0" showInputMessage="0" showErrorMessage="0" allowBlank="1" type="list">
      <formula1>L_Responsables</formula1>
    </dataValidation>
    <dataValidation sqref="E2:E501" showDropDown="0" showInputMessage="0" showErrorMessage="0" allowBlank="1" type="list">
      <formula1>L_Statuts</formula1>
    </dataValidation>
    <dataValidation sqref="F2:F501" showDropDown="0" showInputMessage="0" showErrorMessage="0" allowBlank="1" type="list">
      <formula1>L_OuiNon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3" customWidth="1" min="1" max="1"/>
    <col width="22" customWidth="1" min="2" max="2"/>
    <col width="16" customWidth="1" min="3" max="3"/>
    <col width="18" customWidth="1" min="4" max="4"/>
    <col width="12" customWidth="1" min="5" max="5"/>
    <col width="14" customWidth="1" min="6" max="6"/>
  </cols>
  <sheetData>
    <row r="1"/>
    <row r="2">
      <c r="B2" s="1" t="inlineStr">
        <is>
          <t>Charge de la semaine</t>
        </is>
      </c>
    </row>
    <row r="3"/>
    <row r="4">
      <c r="B4" t="inlineStr">
        <is>
          <t>Semaine du (lundi)</t>
        </is>
      </c>
      <c r="D4" s="11">
        <f>TODAY()-WEEKDAY(TODAY(),2)+1</f>
        <v/>
      </c>
    </row>
    <row r="5"/>
    <row r="6" ht="32" customHeight="1">
      <c r="B6" s="7" t="inlineStr">
        <is>
          <t>Personne</t>
        </is>
      </c>
      <c r="C6" s="7" t="inlineStr">
        <is>
          <t>Capacité (heures par semaine)</t>
        </is>
      </c>
      <c r="D6" s="7" t="inlineStr">
        <is>
          <t>Heures prévues</t>
        </is>
      </c>
      <c r="E6" s="7" t="inlineStr">
        <is>
          <t>Charge</t>
        </is>
      </c>
      <c r="F6" s="7" t="inlineStr">
        <is>
          <t>Alerte</t>
        </is>
      </c>
    </row>
    <row r="7">
      <c r="B7" s="10">
        <f>IF(Listes!D2="","",Listes!D2)</f>
        <v/>
      </c>
      <c r="C7" s="12" t="n">
        <v>35</v>
      </c>
      <c r="D7" s="10">
        <f>IF(B7="","",SUMIFS('Tâches'!$M$2:$M$501,'Tâches'!$D$2:$D$501,B7,'Tâches'!$N$2:$N$501,$D$4,'Tâches'!$E$2:$E$501,"&lt;&gt;Terminé"))</f>
        <v/>
      </c>
      <c r="E7" s="13">
        <f>IF(OR(B7="",C7="",C7=0),"",D7/C7)</f>
        <v/>
      </c>
      <c r="F7" s="10">
        <f>IF(E7="","",IF(E7&gt;1,"Surcharge",""))</f>
        <v/>
      </c>
    </row>
    <row r="8">
      <c r="B8" s="10">
        <f>IF(Listes!D3="","",Listes!D3)</f>
        <v/>
      </c>
      <c r="C8" s="12" t="n">
        <v>35</v>
      </c>
      <c r="D8" s="10">
        <f>IF(B8="","",SUMIFS('Tâches'!$M$2:$M$501,'Tâches'!$D$2:$D$501,B8,'Tâches'!$N$2:$N$501,$D$4,'Tâches'!$E$2:$E$501,"&lt;&gt;Terminé"))</f>
        <v/>
      </c>
      <c r="E8" s="13">
        <f>IF(OR(B8="",C8="",C8=0),"",D8/C8)</f>
        <v/>
      </c>
      <c r="F8" s="10">
        <f>IF(E8="","",IF(E8&gt;1,"Surcharge",""))</f>
        <v/>
      </c>
    </row>
    <row r="9">
      <c r="B9" s="10">
        <f>IF(Listes!D4="","",Listes!D4)</f>
        <v/>
      </c>
      <c r="C9" s="12" t="n">
        <v>35</v>
      </c>
      <c r="D9" s="10">
        <f>IF(B9="","",SUMIFS('Tâches'!$M$2:$M$501,'Tâches'!$D$2:$D$501,B9,'Tâches'!$N$2:$N$501,$D$4,'Tâches'!$E$2:$E$501,"&lt;&gt;Terminé"))</f>
        <v/>
      </c>
      <c r="E9" s="13">
        <f>IF(OR(B9="",C9="",C9=0),"",D9/C9)</f>
        <v/>
      </c>
      <c r="F9" s="10">
        <f>IF(E9="","",IF(E9&gt;1,"Surcharge",""))</f>
        <v/>
      </c>
    </row>
    <row r="10">
      <c r="B10" s="10">
        <f>IF(Listes!D5="","",Listes!D5)</f>
        <v/>
      </c>
      <c r="C10" s="12" t="n">
        <v>35</v>
      </c>
      <c r="D10" s="10">
        <f>IF(B10="","",SUMIFS('Tâches'!$M$2:$M$501,'Tâches'!$D$2:$D$501,B10,'Tâches'!$N$2:$N$501,$D$4,'Tâches'!$E$2:$E$501,"&lt;&gt;Terminé"))</f>
        <v/>
      </c>
      <c r="E10" s="13">
        <f>IF(OR(B10="",C10="",C10=0),"",D10/C10)</f>
        <v/>
      </c>
      <c r="F10" s="10">
        <f>IF(E10="","",IF(E10&gt;1,"Surcharge",""))</f>
        <v/>
      </c>
    </row>
    <row r="11">
      <c r="B11" s="10">
        <f>IF(Listes!D6="","",Listes!D6)</f>
        <v/>
      </c>
      <c r="C11" s="12" t="n">
        <v>35</v>
      </c>
      <c r="D11" s="10">
        <f>IF(B11="","",SUMIFS('Tâches'!$M$2:$M$501,'Tâches'!$D$2:$D$501,B11,'Tâches'!$N$2:$N$501,$D$4,'Tâches'!$E$2:$E$501,"&lt;&gt;Terminé"))</f>
        <v/>
      </c>
      <c r="E11" s="13">
        <f>IF(OR(B11="",C11="",C11=0),"",D11/C11)</f>
        <v/>
      </c>
      <c r="F11" s="10">
        <f>IF(E11="","",IF(E11&gt;1,"Surcharge",""))</f>
        <v/>
      </c>
    </row>
    <row r="12">
      <c r="B12" s="10">
        <f>IF(Listes!D7="","",Listes!D7)</f>
        <v/>
      </c>
      <c r="C12" s="12" t="n">
        <v>35</v>
      </c>
      <c r="D12" s="10">
        <f>IF(B12="","",SUMIFS('Tâches'!$M$2:$M$501,'Tâches'!$D$2:$D$501,B12,'Tâches'!$N$2:$N$501,$D$4,'Tâches'!$E$2:$E$501,"&lt;&gt;Terminé"))</f>
        <v/>
      </c>
      <c r="E12" s="13">
        <f>IF(OR(B12="",C12="",C12=0),"",D12/C12)</f>
        <v/>
      </c>
      <c r="F12" s="10">
        <f>IF(E12="","",IF(E12&gt;1,"Surcharge",""))</f>
        <v/>
      </c>
    </row>
    <row r="13">
      <c r="B13" s="10">
        <f>IF(Listes!D8="","",Listes!D8)</f>
        <v/>
      </c>
      <c r="C13" s="12" t="n">
        <v>35</v>
      </c>
      <c r="D13" s="10">
        <f>IF(B13="","",SUMIFS('Tâches'!$M$2:$M$501,'Tâches'!$D$2:$D$501,B13,'Tâches'!$N$2:$N$501,$D$4,'Tâches'!$E$2:$E$501,"&lt;&gt;Terminé"))</f>
        <v/>
      </c>
      <c r="E13" s="13">
        <f>IF(OR(B13="",C13="",C13=0),"",D13/C13)</f>
        <v/>
      </c>
      <c r="F13" s="10">
        <f>IF(E13="","",IF(E13&gt;1,"Surcharge",""))</f>
        <v/>
      </c>
    </row>
    <row r="14">
      <c r="B14" s="10">
        <f>IF(Listes!D9="","",Listes!D9)</f>
        <v/>
      </c>
      <c r="C14" s="12" t="n">
        <v>35</v>
      </c>
      <c r="D14" s="10">
        <f>IF(B14="","",SUMIFS('Tâches'!$M$2:$M$501,'Tâches'!$D$2:$D$501,B14,'Tâches'!$N$2:$N$501,$D$4,'Tâches'!$E$2:$E$501,"&lt;&gt;Terminé"))</f>
        <v/>
      </c>
      <c r="E14" s="13">
        <f>IF(OR(B14="",C14="",C14=0),"",D14/C14)</f>
        <v/>
      </c>
      <c r="F14" s="10">
        <f>IF(E14="","",IF(E14&gt;1,"Surcharge",""))</f>
        <v/>
      </c>
    </row>
    <row r="15">
      <c r="B15" s="10">
        <f>IF(Listes!D10="","",Listes!D10)</f>
        <v/>
      </c>
      <c r="C15" s="12" t="n">
        <v>35</v>
      </c>
      <c r="D15" s="10">
        <f>IF(B15="","",SUMIFS('Tâches'!$M$2:$M$501,'Tâches'!$D$2:$D$501,B15,'Tâches'!$N$2:$N$501,$D$4,'Tâches'!$E$2:$E$501,"&lt;&gt;Terminé"))</f>
        <v/>
      </c>
      <c r="E15" s="13">
        <f>IF(OR(B15="",C15="",C15=0),"",D15/C15)</f>
        <v/>
      </c>
      <c r="F15" s="10">
        <f>IF(E15="","",IF(E15&gt;1,"Surcharge",""))</f>
        <v/>
      </c>
    </row>
    <row r="16">
      <c r="B16" s="10">
        <f>IF(Listes!D11="","",Listes!D11)</f>
        <v/>
      </c>
      <c r="C16" s="12" t="n">
        <v>35</v>
      </c>
      <c r="D16" s="10">
        <f>IF(B16="","",SUMIFS('Tâches'!$M$2:$M$501,'Tâches'!$D$2:$D$501,B16,'Tâches'!$N$2:$N$501,$D$4,'Tâches'!$E$2:$E$501,"&lt;&gt;Terminé"))</f>
        <v/>
      </c>
      <c r="E16" s="13">
        <f>IF(OR(B16="",C16="",C16=0),"",D16/C16)</f>
        <v/>
      </c>
      <c r="F16" s="10">
        <f>IF(E16="","",IF(E16&gt;1,"Surcharge",""))</f>
        <v/>
      </c>
    </row>
    <row r="17"/>
    <row r="18">
      <c r="B18" t="inlineStr">
        <is>
          <t>Les heures d’une tâche comptent dans la semaine de son échéance retenue. Découpez une tâche longue en tâches d’une semaine.</t>
        </is>
      </c>
    </row>
  </sheetData>
  <conditionalFormatting sqref="B7:F16">
    <cfRule type="expression" priority="1" dxfId="0" stopIfTrue="1">
      <formula>$F7="Surcharge"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4" customWidth="1" min="4" max="4"/>
    <col width="14" customWidth="1" min="5" max="5"/>
    <col width="10" customWidth="1" min="6" max="6"/>
    <col width="20" customWidth="1" min="7" max="7"/>
    <col width="16" customWidth="1" min="8" max="8"/>
  </cols>
  <sheetData>
    <row r="1" ht="32" customHeight="1">
      <c r="A1" s="7" t="inlineStr">
        <is>
          <t>Projet</t>
        </is>
      </c>
      <c r="B1" s="7" t="inlineStr">
        <is>
          <t>Budget prévu (HT)</t>
        </is>
      </c>
      <c r="C1" s="7" t="inlineStr">
        <is>
          <t>Dépensé à date (HT)</t>
        </is>
      </c>
      <c r="D1" s="7" t="inlineStr">
        <is>
          <t>Budget consommé</t>
        </is>
      </c>
      <c r="E1" s="7" t="inlineStr">
        <is>
          <t>Avancement (heures)</t>
        </is>
      </c>
      <c r="F1" s="7" t="inlineStr">
        <is>
          <t>Écart</t>
        </is>
      </c>
      <c r="G1" s="7" t="inlineStr">
        <is>
          <t>Alerte</t>
        </is>
      </c>
      <c r="H1" s="7" t="inlineStr">
        <is>
          <t>Reste à dépenser</t>
        </is>
      </c>
    </row>
    <row r="2">
      <c r="A2" t="inlineStr">
        <is>
          <t>Ouverture agence Lyon (exemple)</t>
        </is>
      </c>
      <c r="B2" s="14" t="n">
        <v>48000</v>
      </c>
      <c r="C2" s="14" t="n">
        <v>30000</v>
      </c>
      <c r="D2" s="13">
        <f>IF(OR(B2="",B2=0),"",C2/B2)</f>
        <v/>
      </c>
      <c r="E2" s="13">
        <f>IF(A2="","",IFERROR(SUMIFS('Tâches'!$M$2:$M$501,'Tâches'!$B$2:$B$501,A2,'Tâches'!$E$2:$E$501,"Terminé")/SUMIFS('Tâches'!$M$2:$M$501,'Tâches'!$B$2:$B$501,A2),""))</f>
        <v/>
      </c>
      <c r="F2" s="13">
        <f>IF(OR(D2="",E2=""),"",D2-E2)</f>
        <v/>
      </c>
      <c r="G2" s="10">
        <f>IF(F2="","",IF(F2&gt;0,"Dépenses en avance",""))</f>
        <v/>
      </c>
      <c r="H2" s="15">
        <f>IF(B2="","",B2-C2)</f>
        <v/>
      </c>
    </row>
    <row r="3">
      <c r="A3" t="inlineStr">
        <is>
          <t>Refonte intranet (exemple)</t>
        </is>
      </c>
      <c r="B3" s="14" t="n">
        <v>20000</v>
      </c>
      <c r="C3" s="14" t="n">
        <v>4000</v>
      </c>
      <c r="D3" s="13">
        <f>IF(OR(B3="",B3=0),"",C3/B3)</f>
        <v/>
      </c>
      <c r="E3" s="13">
        <f>IF(A3="","",IFERROR(SUMIFS('Tâches'!$M$2:$M$501,'Tâches'!$B$2:$B$501,A3,'Tâches'!$E$2:$E$501,"Terminé")/SUMIFS('Tâches'!$M$2:$M$501,'Tâches'!$B$2:$B$501,A3),""))</f>
        <v/>
      </c>
      <c r="F3" s="13">
        <f>IF(OR(D3="",E3=""),"",D3-E3)</f>
        <v/>
      </c>
      <c r="G3" s="10">
        <f>IF(F3="","",IF(F3&gt;0,"Dépenses en avance",""))</f>
        <v/>
      </c>
      <c r="H3" s="15">
        <f>IF(B3="","",B3-C3)</f>
        <v/>
      </c>
    </row>
    <row r="4">
      <c r="B4" s="14" t="n"/>
      <c r="C4" s="14" t="n"/>
      <c r="D4" s="13">
        <f>IF(OR(B4="",B4=0),"",C4/B4)</f>
        <v/>
      </c>
      <c r="E4" s="13">
        <f>IF(A4="","",IFERROR(SUMIFS('Tâches'!$M$2:$M$501,'Tâches'!$B$2:$B$501,A4,'Tâches'!$E$2:$E$501,"Terminé")/SUMIFS('Tâches'!$M$2:$M$501,'Tâches'!$B$2:$B$501,A4),""))</f>
        <v/>
      </c>
      <c r="F4" s="13">
        <f>IF(OR(D4="",E4=""),"",D4-E4)</f>
        <v/>
      </c>
      <c r="G4" s="10">
        <f>IF(F4="","",IF(F4&gt;0,"Dépenses en avance",""))</f>
        <v/>
      </c>
      <c r="H4" s="15">
        <f>IF(B4="","",B4-C4)</f>
        <v/>
      </c>
    </row>
    <row r="5">
      <c r="B5" s="14" t="n"/>
      <c r="C5" s="14" t="n"/>
      <c r="D5" s="13">
        <f>IF(OR(B5="",B5=0),"",C5/B5)</f>
        <v/>
      </c>
      <c r="E5" s="13">
        <f>IF(A5="","",IFERROR(SUMIFS('Tâches'!$M$2:$M$501,'Tâches'!$B$2:$B$501,A5,'Tâches'!$E$2:$E$501,"Terminé")/SUMIFS('Tâches'!$M$2:$M$501,'Tâches'!$B$2:$B$501,A5),""))</f>
        <v/>
      </c>
      <c r="F5" s="13">
        <f>IF(OR(D5="",E5=""),"",D5-E5)</f>
        <v/>
      </c>
      <c r="G5" s="10">
        <f>IF(F5="","",IF(F5&gt;0,"Dépenses en avance",""))</f>
        <v/>
      </c>
      <c r="H5" s="15">
        <f>IF(B5="","",B5-C5)</f>
        <v/>
      </c>
    </row>
    <row r="6">
      <c r="B6" s="14" t="n"/>
      <c r="C6" s="14" t="n"/>
      <c r="D6" s="13">
        <f>IF(OR(B6="",B6=0),"",C6/B6)</f>
        <v/>
      </c>
      <c r="E6" s="13">
        <f>IF(A6="","",IFERROR(SUMIFS('Tâches'!$M$2:$M$501,'Tâches'!$B$2:$B$501,A6,'Tâches'!$E$2:$E$501,"Terminé")/SUMIFS('Tâches'!$M$2:$M$501,'Tâches'!$B$2:$B$501,A6),""))</f>
        <v/>
      </c>
      <c r="F6" s="13">
        <f>IF(OR(D6="",E6=""),"",D6-E6)</f>
        <v/>
      </c>
      <c r="G6" s="10">
        <f>IF(F6="","",IF(F6&gt;0,"Dépenses en avance",""))</f>
        <v/>
      </c>
      <c r="H6" s="15">
        <f>IF(B6="","",B6-C6)</f>
        <v/>
      </c>
    </row>
    <row r="7">
      <c r="B7" s="14" t="n"/>
      <c r="C7" s="14" t="n"/>
      <c r="D7" s="13">
        <f>IF(OR(B7="",B7=0),"",C7/B7)</f>
        <v/>
      </c>
      <c r="E7" s="13">
        <f>IF(A7="","",IFERROR(SUMIFS('Tâches'!$M$2:$M$501,'Tâches'!$B$2:$B$501,A7,'Tâches'!$E$2:$E$501,"Terminé")/SUMIFS('Tâches'!$M$2:$M$501,'Tâches'!$B$2:$B$501,A7),""))</f>
        <v/>
      </c>
      <c r="F7" s="13">
        <f>IF(OR(D7="",E7=""),"",D7-E7)</f>
        <v/>
      </c>
      <c r="G7" s="10">
        <f>IF(F7="","",IF(F7&gt;0,"Dépenses en avance",""))</f>
        <v/>
      </c>
      <c r="H7" s="15">
        <f>IF(B7="","",B7-C7)</f>
        <v/>
      </c>
    </row>
    <row r="8">
      <c r="B8" s="14" t="n"/>
      <c r="C8" s="14" t="n"/>
      <c r="D8" s="13">
        <f>IF(OR(B8="",B8=0),"",C8/B8)</f>
        <v/>
      </c>
      <c r="E8" s="13">
        <f>IF(A8="","",IFERROR(SUMIFS('Tâches'!$M$2:$M$501,'Tâches'!$B$2:$B$501,A8,'Tâches'!$E$2:$E$501,"Terminé")/SUMIFS('Tâches'!$M$2:$M$501,'Tâches'!$B$2:$B$501,A8),""))</f>
        <v/>
      </c>
      <c r="F8" s="13">
        <f>IF(OR(D8="",E8=""),"",D8-E8)</f>
        <v/>
      </c>
      <c r="G8" s="10">
        <f>IF(F8="","",IF(F8&gt;0,"Dépenses en avance",""))</f>
        <v/>
      </c>
      <c r="H8" s="15">
        <f>IF(B8="","",B8-C8)</f>
        <v/>
      </c>
    </row>
    <row r="9">
      <c r="B9" s="14" t="n"/>
      <c r="C9" s="14" t="n"/>
      <c r="D9" s="13">
        <f>IF(OR(B9="",B9=0),"",C9/B9)</f>
        <v/>
      </c>
      <c r="E9" s="13">
        <f>IF(A9="","",IFERROR(SUMIFS('Tâches'!$M$2:$M$501,'Tâches'!$B$2:$B$501,A9,'Tâches'!$E$2:$E$501,"Terminé")/SUMIFS('Tâches'!$M$2:$M$501,'Tâches'!$B$2:$B$501,A9),""))</f>
        <v/>
      </c>
      <c r="F9" s="13">
        <f>IF(OR(D9="",E9=""),"",D9-E9)</f>
        <v/>
      </c>
      <c r="G9" s="10">
        <f>IF(F9="","",IF(F9&gt;0,"Dépenses en avance",""))</f>
        <v/>
      </c>
      <c r="H9" s="15">
        <f>IF(B9="","",B9-C9)</f>
        <v/>
      </c>
    </row>
    <row r="10">
      <c r="B10" s="14" t="n"/>
      <c r="C10" s="14" t="n"/>
      <c r="D10" s="13">
        <f>IF(OR(B10="",B10=0),"",C10/B10)</f>
        <v/>
      </c>
      <c r="E10" s="13">
        <f>IF(A10="","",IFERROR(SUMIFS('Tâches'!$M$2:$M$501,'Tâches'!$B$2:$B$501,A10,'Tâches'!$E$2:$E$501,"Terminé")/SUMIFS('Tâches'!$M$2:$M$501,'Tâches'!$B$2:$B$501,A10),""))</f>
        <v/>
      </c>
      <c r="F10" s="13">
        <f>IF(OR(D10="",E10=""),"",D10-E10)</f>
        <v/>
      </c>
      <c r="G10" s="10">
        <f>IF(F10="","",IF(F10&gt;0,"Dépenses en avance",""))</f>
        <v/>
      </c>
      <c r="H10" s="15">
        <f>IF(B10="","",B10-C10)</f>
        <v/>
      </c>
    </row>
    <row r="11">
      <c r="B11" s="14" t="n"/>
      <c r="C11" s="14" t="n"/>
      <c r="D11" s="13">
        <f>IF(OR(B11="",B11=0),"",C11/B11)</f>
        <v/>
      </c>
      <c r="E11" s="13">
        <f>IF(A11="","",IFERROR(SUMIFS('Tâches'!$M$2:$M$501,'Tâches'!$B$2:$B$501,A11,'Tâches'!$E$2:$E$501,"Terminé")/SUMIFS('Tâches'!$M$2:$M$501,'Tâches'!$B$2:$B$501,A11),""))</f>
        <v/>
      </c>
      <c r="F11" s="13">
        <f>IF(OR(D11="",E11=""),"",D11-E11)</f>
        <v/>
      </c>
      <c r="G11" s="10">
        <f>IF(F11="","",IF(F11&gt;0,"Dépenses en avance",""))</f>
        <v/>
      </c>
      <c r="H11" s="15">
        <f>IF(B11="","",B11-C11)</f>
        <v/>
      </c>
    </row>
    <row r="12">
      <c r="B12" s="14" t="n"/>
      <c r="C12" s="14" t="n"/>
      <c r="D12" s="13">
        <f>IF(OR(B12="",B12=0),"",C12/B12)</f>
        <v/>
      </c>
      <c r="E12" s="13">
        <f>IF(A12="","",IFERROR(SUMIFS('Tâches'!$M$2:$M$501,'Tâches'!$B$2:$B$501,A12,'Tâches'!$E$2:$E$501,"Terminé")/SUMIFS('Tâches'!$M$2:$M$501,'Tâches'!$B$2:$B$501,A12),""))</f>
        <v/>
      </c>
      <c r="F12" s="13">
        <f>IF(OR(D12="",E12=""),"",D12-E12)</f>
        <v/>
      </c>
      <c r="G12" s="10">
        <f>IF(F12="","",IF(F12&gt;0,"Dépenses en avance",""))</f>
        <v/>
      </c>
      <c r="H12" s="15">
        <f>IF(B12="","",B12-C12)</f>
        <v/>
      </c>
    </row>
    <row r="13">
      <c r="B13" s="14" t="n"/>
      <c r="C13" s="14" t="n"/>
      <c r="D13" s="13">
        <f>IF(OR(B13="",B13=0),"",C13/B13)</f>
        <v/>
      </c>
      <c r="E13" s="13">
        <f>IF(A13="","",IFERROR(SUMIFS('Tâches'!$M$2:$M$501,'Tâches'!$B$2:$B$501,A13,'Tâches'!$E$2:$E$501,"Terminé")/SUMIFS('Tâches'!$M$2:$M$501,'Tâches'!$B$2:$B$501,A13),""))</f>
        <v/>
      </c>
      <c r="F13" s="13">
        <f>IF(OR(D13="",E13=""),"",D13-E13)</f>
        <v/>
      </c>
      <c r="G13" s="10">
        <f>IF(F13="","",IF(F13&gt;0,"Dépenses en avance",""))</f>
        <v/>
      </c>
      <c r="H13" s="15">
        <f>IF(B13="","",B13-C13)</f>
        <v/>
      </c>
    </row>
    <row r="14">
      <c r="B14" s="14" t="n"/>
      <c r="C14" s="14" t="n"/>
      <c r="D14" s="13">
        <f>IF(OR(B14="",B14=0),"",C14/B14)</f>
        <v/>
      </c>
      <c r="E14" s="13">
        <f>IF(A14="","",IFERROR(SUMIFS('Tâches'!$M$2:$M$501,'Tâches'!$B$2:$B$501,A14,'Tâches'!$E$2:$E$501,"Terminé")/SUMIFS('Tâches'!$M$2:$M$501,'Tâches'!$B$2:$B$501,A14),""))</f>
        <v/>
      </c>
      <c r="F14" s="13">
        <f>IF(OR(D14="",E14=""),"",D14-E14)</f>
        <v/>
      </c>
      <c r="G14" s="10">
        <f>IF(F14="","",IF(F14&gt;0,"Dépenses en avance",""))</f>
        <v/>
      </c>
      <c r="H14" s="15">
        <f>IF(B14="","",B14-C14)</f>
        <v/>
      </c>
    </row>
    <row r="15">
      <c r="B15" s="14" t="n"/>
      <c r="C15" s="14" t="n"/>
      <c r="D15" s="13">
        <f>IF(OR(B15="",B15=0),"",C15/B15)</f>
        <v/>
      </c>
      <c r="E15" s="13">
        <f>IF(A15="","",IFERROR(SUMIFS('Tâches'!$M$2:$M$501,'Tâches'!$B$2:$B$501,A15,'Tâches'!$E$2:$E$501,"Terminé")/SUMIFS('Tâches'!$M$2:$M$501,'Tâches'!$B$2:$B$501,A15),""))</f>
        <v/>
      </c>
      <c r="F15" s="13">
        <f>IF(OR(D15="",E15=""),"",D15-E15)</f>
        <v/>
      </c>
      <c r="G15" s="10">
        <f>IF(F15="","",IF(F15&gt;0,"Dépenses en avance",""))</f>
        <v/>
      </c>
      <c r="H15" s="15">
        <f>IF(B15="","",B15-C15)</f>
        <v/>
      </c>
    </row>
    <row r="16">
      <c r="B16" s="14" t="n"/>
      <c r="C16" s="14" t="n"/>
      <c r="D16" s="13">
        <f>IF(OR(B16="",B16=0),"",C16/B16)</f>
        <v/>
      </c>
      <c r="E16" s="13">
        <f>IF(A16="","",IFERROR(SUMIFS('Tâches'!$M$2:$M$501,'Tâches'!$B$2:$B$501,A16,'Tâches'!$E$2:$E$501,"Terminé")/SUMIFS('Tâches'!$M$2:$M$501,'Tâches'!$B$2:$B$501,A16),""))</f>
        <v/>
      </c>
      <c r="F16" s="13">
        <f>IF(OR(D16="",E16=""),"",D16-E16)</f>
        <v/>
      </c>
      <c r="G16" s="10">
        <f>IF(F16="","",IF(F16&gt;0,"Dépenses en avance",""))</f>
        <v/>
      </c>
      <c r="H16" s="15">
        <f>IF(B16="","",B16-C16)</f>
        <v/>
      </c>
    </row>
    <row r="17">
      <c r="B17" s="14" t="n"/>
      <c r="C17" s="14" t="n"/>
      <c r="D17" s="13">
        <f>IF(OR(B17="",B17=0),"",C17/B17)</f>
        <v/>
      </c>
      <c r="E17" s="13">
        <f>IF(A17="","",IFERROR(SUMIFS('Tâches'!$M$2:$M$501,'Tâches'!$B$2:$B$501,A17,'Tâches'!$E$2:$E$501,"Terminé")/SUMIFS('Tâches'!$M$2:$M$501,'Tâches'!$B$2:$B$501,A17),""))</f>
        <v/>
      </c>
      <c r="F17" s="13">
        <f>IF(OR(D17="",E17=""),"",D17-E17)</f>
        <v/>
      </c>
      <c r="G17" s="10">
        <f>IF(F17="","",IF(F17&gt;0,"Dépenses en avance",""))</f>
        <v/>
      </c>
      <c r="H17" s="15">
        <f>IF(B17="","",B17-C17)</f>
        <v/>
      </c>
    </row>
    <row r="18">
      <c r="B18" s="14" t="n"/>
      <c r="C18" s="14" t="n"/>
      <c r="D18" s="13">
        <f>IF(OR(B18="",B18=0),"",C18/B18)</f>
        <v/>
      </c>
      <c r="E18" s="13">
        <f>IF(A18="","",IFERROR(SUMIFS('Tâches'!$M$2:$M$501,'Tâches'!$B$2:$B$501,A18,'Tâches'!$E$2:$E$501,"Terminé")/SUMIFS('Tâches'!$M$2:$M$501,'Tâches'!$B$2:$B$501,A18),""))</f>
        <v/>
      </c>
      <c r="F18" s="13">
        <f>IF(OR(D18="",E18=""),"",D18-E18)</f>
        <v/>
      </c>
      <c r="G18" s="10">
        <f>IF(F18="","",IF(F18&gt;0,"Dépenses en avance",""))</f>
        <v/>
      </c>
      <c r="H18" s="15">
        <f>IF(B18="","",B18-C18)</f>
        <v/>
      </c>
    </row>
    <row r="19">
      <c r="B19" s="14" t="n"/>
      <c r="C19" s="14" t="n"/>
      <c r="D19" s="13">
        <f>IF(OR(B19="",B19=0),"",C19/B19)</f>
        <v/>
      </c>
      <c r="E19" s="13">
        <f>IF(A19="","",IFERROR(SUMIFS('Tâches'!$M$2:$M$501,'Tâches'!$B$2:$B$501,A19,'Tâches'!$E$2:$E$501,"Terminé")/SUMIFS('Tâches'!$M$2:$M$501,'Tâches'!$B$2:$B$501,A19),""))</f>
        <v/>
      </c>
      <c r="F19" s="13">
        <f>IF(OR(D19="",E19=""),"",D19-E19)</f>
        <v/>
      </c>
      <c r="G19" s="10">
        <f>IF(F19="","",IF(F19&gt;0,"Dépenses en avance",""))</f>
        <v/>
      </c>
      <c r="H19" s="15">
        <f>IF(B19="","",B19-C19)</f>
        <v/>
      </c>
    </row>
    <row r="20">
      <c r="B20" s="14" t="n"/>
      <c r="C20" s="14" t="n"/>
      <c r="D20" s="13">
        <f>IF(OR(B20="",B20=0),"",C20/B20)</f>
        <v/>
      </c>
      <c r="E20" s="13">
        <f>IF(A20="","",IFERROR(SUMIFS('Tâches'!$M$2:$M$501,'Tâches'!$B$2:$B$501,A20,'Tâches'!$E$2:$E$501,"Terminé")/SUMIFS('Tâches'!$M$2:$M$501,'Tâches'!$B$2:$B$501,A20),""))</f>
        <v/>
      </c>
      <c r="F20" s="13">
        <f>IF(OR(D20="",E20=""),"",D20-E20)</f>
        <v/>
      </c>
      <c r="G20" s="10">
        <f>IF(F20="","",IF(F20&gt;0,"Dépenses en avance",""))</f>
        <v/>
      </c>
      <c r="H20" s="15">
        <f>IF(B20="","",B20-C20)</f>
        <v/>
      </c>
    </row>
    <row r="21">
      <c r="B21" s="14" t="n"/>
      <c r="C21" s="14" t="n"/>
      <c r="D21" s="13">
        <f>IF(OR(B21="",B21=0),"",C21/B21)</f>
        <v/>
      </c>
      <c r="E21" s="13">
        <f>IF(A21="","",IFERROR(SUMIFS('Tâches'!$M$2:$M$501,'Tâches'!$B$2:$B$501,A21,'Tâches'!$E$2:$E$501,"Terminé")/SUMIFS('Tâches'!$M$2:$M$501,'Tâches'!$B$2:$B$501,A21),""))</f>
        <v/>
      </c>
      <c r="F21" s="13">
        <f>IF(OR(D21="",E21=""),"",D21-E21)</f>
        <v/>
      </c>
      <c r="G21" s="10">
        <f>IF(F21="","",IF(F21&gt;0,"Dépenses en avance",""))</f>
        <v/>
      </c>
      <c r="H21" s="15">
        <f>IF(B21="","",B21-C21)</f>
        <v/>
      </c>
    </row>
    <row r="22">
      <c r="B22" s="14" t="n"/>
      <c r="C22" s="14" t="n"/>
      <c r="D22" s="13">
        <f>IF(OR(B22="",B22=0),"",C22/B22)</f>
        <v/>
      </c>
      <c r="E22" s="13">
        <f>IF(A22="","",IFERROR(SUMIFS('Tâches'!$M$2:$M$501,'Tâches'!$B$2:$B$501,A22,'Tâches'!$E$2:$E$501,"Terminé")/SUMIFS('Tâches'!$M$2:$M$501,'Tâches'!$B$2:$B$501,A22),""))</f>
        <v/>
      </c>
      <c r="F22" s="13">
        <f>IF(OR(D22="",E22=""),"",D22-E22)</f>
        <v/>
      </c>
      <c r="G22" s="10">
        <f>IF(F22="","",IF(F22&gt;0,"Dépenses en avance",""))</f>
        <v/>
      </c>
      <c r="H22" s="15">
        <f>IF(B22="","",B22-C22)</f>
        <v/>
      </c>
    </row>
    <row r="23">
      <c r="B23" s="14" t="n"/>
      <c r="C23" s="14" t="n"/>
      <c r="D23" s="13">
        <f>IF(OR(B23="",B23=0),"",C23/B23)</f>
        <v/>
      </c>
      <c r="E23" s="13">
        <f>IF(A23="","",IFERROR(SUMIFS('Tâches'!$M$2:$M$501,'Tâches'!$B$2:$B$501,A23,'Tâches'!$E$2:$E$501,"Terminé")/SUMIFS('Tâches'!$M$2:$M$501,'Tâches'!$B$2:$B$501,A23),""))</f>
        <v/>
      </c>
      <c r="F23" s="13">
        <f>IF(OR(D23="",E23=""),"",D23-E23)</f>
        <v/>
      </c>
      <c r="G23" s="10">
        <f>IF(F23="","",IF(F23&gt;0,"Dépenses en avance",""))</f>
        <v/>
      </c>
      <c r="H23" s="15">
        <f>IF(B23="","",B23-C23)</f>
        <v/>
      </c>
    </row>
    <row r="24">
      <c r="B24" s="14" t="n"/>
      <c r="C24" s="14" t="n"/>
      <c r="D24" s="13">
        <f>IF(OR(B24="",B24=0),"",C24/B24)</f>
        <v/>
      </c>
      <c r="E24" s="13">
        <f>IF(A24="","",IFERROR(SUMIFS('Tâches'!$M$2:$M$501,'Tâches'!$B$2:$B$501,A24,'Tâches'!$E$2:$E$501,"Terminé")/SUMIFS('Tâches'!$M$2:$M$501,'Tâches'!$B$2:$B$501,A24),""))</f>
        <v/>
      </c>
      <c r="F24" s="13">
        <f>IF(OR(D24="",E24=""),"",D24-E24)</f>
        <v/>
      </c>
      <c r="G24" s="10">
        <f>IF(F24="","",IF(F24&gt;0,"Dépenses en avance",""))</f>
        <v/>
      </c>
      <c r="H24" s="15">
        <f>IF(B24="","",B24-C24)</f>
        <v/>
      </c>
    </row>
    <row r="25">
      <c r="B25" s="14" t="n"/>
      <c r="C25" s="14" t="n"/>
      <c r="D25" s="13">
        <f>IF(OR(B25="",B25=0),"",C25/B25)</f>
        <v/>
      </c>
      <c r="E25" s="13">
        <f>IF(A25="","",IFERROR(SUMIFS('Tâches'!$M$2:$M$501,'Tâches'!$B$2:$B$501,A25,'Tâches'!$E$2:$E$501,"Terminé")/SUMIFS('Tâches'!$M$2:$M$501,'Tâches'!$B$2:$B$501,A25),""))</f>
        <v/>
      </c>
      <c r="F25" s="13">
        <f>IF(OR(D25="",E25=""),"",D25-E25)</f>
        <v/>
      </c>
      <c r="G25" s="10">
        <f>IF(F25="","",IF(F25&gt;0,"Dépenses en avance",""))</f>
        <v/>
      </c>
      <c r="H25" s="15">
        <f>IF(B25="","",B25-C25)</f>
        <v/>
      </c>
    </row>
    <row r="26">
      <c r="B26" s="14" t="n"/>
      <c r="C26" s="14" t="n"/>
      <c r="D26" s="13">
        <f>IF(OR(B26="",B26=0),"",C26/B26)</f>
        <v/>
      </c>
      <c r="E26" s="13">
        <f>IF(A26="","",IFERROR(SUMIFS('Tâches'!$M$2:$M$501,'Tâches'!$B$2:$B$501,A26,'Tâches'!$E$2:$E$501,"Terminé")/SUMIFS('Tâches'!$M$2:$M$501,'Tâches'!$B$2:$B$501,A26),""))</f>
        <v/>
      </c>
      <c r="F26" s="13">
        <f>IF(OR(D26="",E26=""),"",D26-E26)</f>
        <v/>
      </c>
      <c r="G26" s="10">
        <f>IF(F26="","",IF(F26&gt;0,"Dépenses en avance",""))</f>
        <v/>
      </c>
      <c r="H26" s="15">
        <f>IF(B26="","",B26-C26)</f>
        <v/>
      </c>
    </row>
    <row r="27">
      <c r="B27" s="14" t="n"/>
      <c r="C27" s="14" t="n"/>
      <c r="D27" s="13">
        <f>IF(OR(B27="",B27=0),"",C27/B27)</f>
        <v/>
      </c>
      <c r="E27" s="13">
        <f>IF(A27="","",IFERROR(SUMIFS('Tâches'!$M$2:$M$501,'Tâches'!$B$2:$B$501,A27,'Tâches'!$E$2:$E$501,"Terminé")/SUMIFS('Tâches'!$M$2:$M$501,'Tâches'!$B$2:$B$501,A27),""))</f>
        <v/>
      </c>
      <c r="F27" s="13">
        <f>IF(OR(D27="",E27=""),"",D27-E27)</f>
        <v/>
      </c>
      <c r="G27" s="10">
        <f>IF(F27="","",IF(F27&gt;0,"Dépenses en avance",""))</f>
        <v/>
      </c>
      <c r="H27" s="15">
        <f>IF(B27="","",B27-C27)</f>
        <v/>
      </c>
    </row>
    <row r="28">
      <c r="B28" s="14" t="n"/>
      <c r="C28" s="14" t="n"/>
      <c r="D28" s="13">
        <f>IF(OR(B28="",B28=0),"",C28/B28)</f>
        <v/>
      </c>
      <c r="E28" s="13">
        <f>IF(A28="","",IFERROR(SUMIFS('Tâches'!$M$2:$M$501,'Tâches'!$B$2:$B$501,A28,'Tâches'!$E$2:$E$501,"Terminé")/SUMIFS('Tâches'!$M$2:$M$501,'Tâches'!$B$2:$B$501,A28),""))</f>
        <v/>
      </c>
      <c r="F28" s="13">
        <f>IF(OR(D28="",E28=""),"",D28-E28)</f>
        <v/>
      </c>
      <c r="G28" s="10">
        <f>IF(F28="","",IF(F28&gt;0,"Dépenses en avance",""))</f>
        <v/>
      </c>
      <c r="H28" s="15">
        <f>IF(B28="","",B28-C28)</f>
        <v/>
      </c>
    </row>
    <row r="29">
      <c r="B29" s="14" t="n"/>
      <c r="C29" s="14" t="n"/>
      <c r="D29" s="13">
        <f>IF(OR(B29="",B29=0),"",C29/B29)</f>
        <v/>
      </c>
      <c r="E29" s="13">
        <f>IF(A29="","",IFERROR(SUMIFS('Tâches'!$M$2:$M$501,'Tâches'!$B$2:$B$501,A29,'Tâches'!$E$2:$E$501,"Terminé")/SUMIFS('Tâches'!$M$2:$M$501,'Tâches'!$B$2:$B$501,A29),""))</f>
        <v/>
      </c>
      <c r="F29" s="13">
        <f>IF(OR(D29="",E29=""),"",D29-E29)</f>
        <v/>
      </c>
      <c r="G29" s="10">
        <f>IF(F29="","",IF(F29&gt;0,"Dépenses en avance",""))</f>
        <v/>
      </c>
      <c r="H29" s="15">
        <f>IF(B29="","",B29-C29)</f>
        <v/>
      </c>
    </row>
    <row r="30">
      <c r="B30" s="14" t="n"/>
      <c r="C30" s="14" t="n"/>
      <c r="D30" s="13">
        <f>IF(OR(B30="",B30=0),"",C30/B30)</f>
        <v/>
      </c>
      <c r="E30" s="13">
        <f>IF(A30="","",IFERROR(SUMIFS('Tâches'!$M$2:$M$501,'Tâches'!$B$2:$B$501,A30,'Tâches'!$E$2:$E$501,"Terminé")/SUMIFS('Tâches'!$M$2:$M$501,'Tâches'!$B$2:$B$501,A30),""))</f>
        <v/>
      </c>
      <c r="F30" s="13">
        <f>IF(OR(D30="",E30=""),"",D30-E30)</f>
        <v/>
      </c>
      <c r="G30" s="10">
        <f>IF(F30="","",IF(F30&gt;0,"Dépenses en avance",""))</f>
        <v/>
      </c>
      <c r="H30" s="15">
        <f>IF(B30="","",B30-C30)</f>
        <v/>
      </c>
    </row>
    <row r="31">
      <c r="B31" s="14" t="n"/>
      <c r="C31" s="14" t="n"/>
      <c r="D31" s="13">
        <f>IF(OR(B31="",B31=0),"",C31/B31)</f>
        <v/>
      </c>
      <c r="E31" s="13">
        <f>IF(A31="","",IFERROR(SUMIFS('Tâches'!$M$2:$M$501,'Tâches'!$B$2:$B$501,A31,'Tâches'!$E$2:$E$501,"Terminé")/SUMIFS('Tâches'!$M$2:$M$501,'Tâches'!$B$2:$B$501,A31),""))</f>
        <v/>
      </c>
      <c r="F31" s="13">
        <f>IF(OR(D31="",E31=""),"",D31-E31)</f>
        <v/>
      </c>
      <c r="G31" s="10">
        <f>IF(F31="","",IF(F31&gt;0,"Dépenses en avance",""))</f>
        <v/>
      </c>
      <c r="H31" s="15">
        <f>IF(B31="","",B31-C31)</f>
        <v/>
      </c>
    </row>
    <row r="32">
      <c r="B32" s="14" t="n"/>
      <c r="C32" s="14" t="n"/>
      <c r="D32" s="13">
        <f>IF(OR(B32="",B32=0),"",C32/B32)</f>
        <v/>
      </c>
      <c r="E32" s="13">
        <f>IF(A32="","",IFERROR(SUMIFS('Tâches'!$M$2:$M$501,'Tâches'!$B$2:$B$501,A32,'Tâches'!$E$2:$E$501,"Terminé")/SUMIFS('Tâches'!$M$2:$M$501,'Tâches'!$B$2:$B$501,A32),""))</f>
        <v/>
      </c>
      <c r="F32" s="13">
        <f>IF(OR(D32="",E32=""),"",D32-E32)</f>
        <v/>
      </c>
      <c r="G32" s="10">
        <f>IF(F32="","",IF(F32&gt;0,"Dépenses en avance",""))</f>
        <v/>
      </c>
      <c r="H32" s="15">
        <f>IF(B32="","",B32-C32)</f>
        <v/>
      </c>
    </row>
    <row r="33">
      <c r="B33" s="14" t="n"/>
      <c r="C33" s="14" t="n"/>
      <c r="D33" s="13">
        <f>IF(OR(B33="",B33=0),"",C33/B33)</f>
        <v/>
      </c>
      <c r="E33" s="13">
        <f>IF(A33="","",IFERROR(SUMIFS('Tâches'!$M$2:$M$501,'Tâches'!$B$2:$B$501,A33,'Tâches'!$E$2:$E$501,"Terminé")/SUMIFS('Tâches'!$M$2:$M$501,'Tâches'!$B$2:$B$501,A33),""))</f>
        <v/>
      </c>
      <c r="F33" s="13">
        <f>IF(OR(D33="",E33=""),"",D33-E33)</f>
        <v/>
      </c>
      <c r="G33" s="10">
        <f>IF(F33="","",IF(F33&gt;0,"Dépenses en avance",""))</f>
        <v/>
      </c>
      <c r="H33" s="15">
        <f>IF(B33="","",B33-C33)</f>
        <v/>
      </c>
    </row>
    <row r="34">
      <c r="B34" s="14" t="n"/>
      <c r="C34" s="14" t="n"/>
      <c r="D34" s="13">
        <f>IF(OR(B34="",B34=0),"",C34/B34)</f>
        <v/>
      </c>
      <c r="E34" s="13">
        <f>IF(A34="","",IFERROR(SUMIFS('Tâches'!$M$2:$M$501,'Tâches'!$B$2:$B$501,A34,'Tâches'!$E$2:$E$501,"Terminé")/SUMIFS('Tâches'!$M$2:$M$501,'Tâches'!$B$2:$B$501,A34),""))</f>
        <v/>
      </c>
      <c r="F34" s="13">
        <f>IF(OR(D34="",E34=""),"",D34-E34)</f>
        <v/>
      </c>
      <c r="G34" s="10">
        <f>IF(F34="","",IF(F34&gt;0,"Dépenses en avance",""))</f>
        <v/>
      </c>
      <c r="H34" s="15">
        <f>IF(B34="","",B34-C34)</f>
        <v/>
      </c>
    </row>
    <row r="35">
      <c r="B35" s="14" t="n"/>
      <c r="C35" s="14" t="n"/>
      <c r="D35" s="13">
        <f>IF(OR(B35="",B35=0),"",C35/B35)</f>
        <v/>
      </c>
      <c r="E35" s="13">
        <f>IF(A35="","",IFERROR(SUMIFS('Tâches'!$M$2:$M$501,'Tâches'!$B$2:$B$501,A35,'Tâches'!$E$2:$E$501,"Terminé")/SUMIFS('Tâches'!$M$2:$M$501,'Tâches'!$B$2:$B$501,A35),""))</f>
        <v/>
      </c>
      <c r="F35" s="13">
        <f>IF(OR(D35="",E35=""),"",D35-E35)</f>
        <v/>
      </c>
      <c r="G35" s="10">
        <f>IF(F35="","",IF(F35&gt;0,"Dépenses en avance",""))</f>
        <v/>
      </c>
      <c r="H35" s="15">
        <f>IF(B35="","",B35-C35)</f>
        <v/>
      </c>
    </row>
    <row r="36">
      <c r="B36" s="14" t="n"/>
      <c r="C36" s="14" t="n"/>
      <c r="D36" s="13">
        <f>IF(OR(B36="",B36=0),"",C36/B36)</f>
        <v/>
      </c>
      <c r="E36" s="13">
        <f>IF(A36="","",IFERROR(SUMIFS('Tâches'!$M$2:$M$501,'Tâches'!$B$2:$B$501,A36,'Tâches'!$E$2:$E$501,"Terminé")/SUMIFS('Tâches'!$M$2:$M$501,'Tâches'!$B$2:$B$501,A36),""))</f>
        <v/>
      </c>
      <c r="F36" s="13">
        <f>IF(OR(D36="",E36=""),"",D36-E36)</f>
        <v/>
      </c>
      <c r="G36" s="10">
        <f>IF(F36="","",IF(F36&gt;0,"Dépenses en avance",""))</f>
        <v/>
      </c>
      <c r="H36" s="15">
        <f>IF(B36="","",B36-C36)</f>
        <v/>
      </c>
    </row>
    <row r="37">
      <c r="B37" s="14" t="n"/>
      <c r="C37" s="14" t="n"/>
      <c r="D37" s="13">
        <f>IF(OR(B37="",B37=0),"",C37/B37)</f>
        <v/>
      </c>
      <c r="E37" s="13">
        <f>IF(A37="","",IFERROR(SUMIFS('Tâches'!$M$2:$M$501,'Tâches'!$B$2:$B$501,A37,'Tâches'!$E$2:$E$501,"Terminé")/SUMIFS('Tâches'!$M$2:$M$501,'Tâches'!$B$2:$B$501,A37),""))</f>
        <v/>
      </c>
      <c r="F37" s="13">
        <f>IF(OR(D37="",E37=""),"",D37-E37)</f>
        <v/>
      </c>
      <c r="G37" s="10">
        <f>IF(F37="","",IF(F37&gt;0,"Dépenses en avance",""))</f>
        <v/>
      </c>
      <c r="H37" s="15">
        <f>IF(B37="","",B37-C37)</f>
        <v/>
      </c>
    </row>
    <row r="38">
      <c r="B38" s="14" t="n"/>
      <c r="C38" s="14" t="n"/>
      <c r="D38" s="13">
        <f>IF(OR(B38="",B38=0),"",C38/B38)</f>
        <v/>
      </c>
      <c r="E38" s="13">
        <f>IF(A38="","",IFERROR(SUMIFS('Tâches'!$M$2:$M$501,'Tâches'!$B$2:$B$501,A38,'Tâches'!$E$2:$E$501,"Terminé")/SUMIFS('Tâches'!$M$2:$M$501,'Tâches'!$B$2:$B$501,A38),""))</f>
        <v/>
      </c>
      <c r="F38" s="13">
        <f>IF(OR(D38="",E38=""),"",D38-E38)</f>
        <v/>
      </c>
      <c r="G38" s="10">
        <f>IF(F38="","",IF(F38&gt;0,"Dépenses en avance",""))</f>
        <v/>
      </c>
      <c r="H38" s="15">
        <f>IF(B38="","",B38-C38)</f>
        <v/>
      </c>
    </row>
    <row r="39">
      <c r="B39" s="14" t="n"/>
      <c r="C39" s="14" t="n"/>
      <c r="D39" s="13">
        <f>IF(OR(B39="",B39=0),"",C39/B39)</f>
        <v/>
      </c>
      <c r="E39" s="13">
        <f>IF(A39="","",IFERROR(SUMIFS('Tâches'!$M$2:$M$501,'Tâches'!$B$2:$B$501,A39,'Tâches'!$E$2:$E$501,"Terminé")/SUMIFS('Tâches'!$M$2:$M$501,'Tâches'!$B$2:$B$501,A39),""))</f>
        <v/>
      </c>
      <c r="F39" s="13">
        <f>IF(OR(D39="",E39=""),"",D39-E39)</f>
        <v/>
      </c>
      <c r="G39" s="10">
        <f>IF(F39="","",IF(F39&gt;0,"Dépenses en avance",""))</f>
        <v/>
      </c>
      <c r="H39" s="15">
        <f>IF(B39="","",B39-C39)</f>
        <v/>
      </c>
    </row>
    <row r="40">
      <c r="B40" s="14" t="n"/>
      <c r="C40" s="14" t="n"/>
      <c r="D40" s="13">
        <f>IF(OR(B40="",B40=0),"",C40/B40)</f>
        <v/>
      </c>
      <c r="E40" s="13">
        <f>IF(A40="","",IFERROR(SUMIFS('Tâches'!$M$2:$M$501,'Tâches'!$B$2:$B$501,A40,'Tâches'!$E$2:$E$501,"Terminé")/SUMIFS('Tâches'!$M$2:$M$501,'Tâches'!$B$2:$B$501,A40),""))</f>
        <v/>
      </c>
      <c r="F40" s="13">
        <f>IF(OR(D40="",E40=""),"",D40-E40)</f>
        <v/>
      </c>
      <c r="G40" s="10">
        <f>IF(F40="","",IF(F40&gt;0,"Dépenses en avance",""))</f>
        <v/>
      </c>
      <c r="H40" s="15">
        <f>IF(B40="","",B40-C40)</f>
        <v/>
      </c>
    </row>
    <row r="41">
      <c r="B41" s="14" t="n"/>
      <c r="C41" s="14" t="n"/>
      <c r="D41" s="13">
        <f>IF(OR(B41="",B41=0),"",C41/B41)</f>
        <v/>
      </c>
      <c r="E41" s="13">
        <f>IF(A41="","",IFERROR(SUMIFS('Tâches'!$M$2:$M$501,'Tâches'!$B$2:$B$501,A41,'Tâches'!$E$2:$E$501,"Terminé")/SUMIFS('Tâches'!$M$2:$M$501,'Tâches'!$B$2:$B$501,A41),""))</f>
        <v/>
      </c>
      <c r="F41" s="13">
        <f>IF(OR(D41="",E41=""),"",D41-E41)</f>
        <v/>
      </c>
      <c r="G41" s="10">
        <f>IF(F41="","",IF(F41&gt;0,"Dépenses en avance",""))</f>
        <v/>
      </c>
      <c r="H41" s="15">
        <f>IF(B41="","",B41-C41)</f>
        <v/>
      </c>
    </row>
    <row r="42">
      <c r="B42" s="14" t="n"/>
      <c r="C42" s="14" t="n"/>
      <c r="D42" s="13">
        <f>IF(OR(B42="",B42=0),"",C42/B42)</f>
        <v/>
      </c>
      <c r="E42" s="13">
        <f>IF(A42="","",IFERROR(SUMIFS('Tâches'!$M$2:$M$501,'Tâches'!$B$2:$B$501,A42,'Tâches'!$E$2:$E$501,"Terminé")/SUMIFS('Tâches'!$M$2:$M$501,'Tâches'!$B$2:$B$501,A42),""))</f>
        <v/>
      </c>
      <c r="F42" s="13">
        <f>IF(OR(D42="",E42=""),"",D42-E42)</f>
        <v/>
      </c>
      <c r="G42" s="10">
        <f>IF(F42="","",IF(F42&gt;0,"Dépenses en avance",""))</f>
        <v/>
      </c>
      <c r="H42" s="15">
        <f>IF(B42="","",B42-C42)</f>
        <v/>
      </c>
    </row>
    <row r="43">
      <c r="B43" s="14" t="n"/>
      <c r="C43" s="14" t="n"/>
      <c r="D43" s="13">
        <f>IF(OR(B43="",B43=0),"",C43/B43)</f>
        <v/>
      </c>
      <c r="E43" s="13">
        <f>IF(A43="","",IFERROR(SUMIFS('Tâches'!$M$2:$M$501,'Tâches'!$B$2:$B$501,A43,'Tâches'!$E$2:$E$501,"Terminé")/SUMIFS('Tâches'!$M$2:$M$501,'Tâches'!$B$2:$B$501,A43),""))</f>
        <v/>
      </c>
      <c r="F43" s="13">
        <f>IF(OR(D43="",E43=""),"",D43-E43)</f>
        <v/>
      </c>
      <c r="G43" s="10">
        <f>IF(F43="","",IF(F43&gt;0,"Dépenses en avance",""))</f>
        <v/>
      </c>
      <c r="H43" s="15">
        <f>IF(B43="","",B43-C43)</f>
        <v/>
      </c>
    </row>
    <row r="44">
      <c r="B44" s="14" t="n"/>
      <c r="C44" s="14" t="n"/>
      <c r="D44" s="13">
        <f>IF(OR(B44="",B44=0),"",C44/B44)</f>
        <v/>
      </c>
      <c r="E44" s="13">
        <f>IF(A44="","",IFERROR(SUMIFS('Tâches'!$M$2:$M$501,'Tâches'!$B$2:$B$501,A44,'Tâches'!$E$2:$E$501,"Terminé")/SUMIFS('Tâches'!$M$2:$M$501,'Tâches'!$B$2:$B$501,A44),""))</f>
        <v/>
      </c>
      <c r="F44" s="13">
        <f>IF(OR(D44="",E44=""),"",D44-E44)</f>
        <v/>
      </c>
      <c r="G44" s="10">
        <f>IF(F44="","",IF(F44&gt;0,"Dépenses en avance",""))</f>
        <v/>
      </c>
      <c r="H44" s="15">
        <f>IF(B44="","",B44-C44)</f>
        <v/>
      </c>
    </row>
    <row r="45">
      <c r="B45" s="14" t="n"/>
      <c r="C45" s="14" t="n"/>
      <c r="D45" s="13">
        <f>IF(OR(B45="",B45=0),"",C45/B45)</f>
        <v/>
      </c>
      <c r="E45" s="13">
        <f>IF(A45="","",IFERROR(SUMIFS('Tâches'!$M$2:$M$501,'Tâches'!$B$2:$B$501,A45,'Tâches'!$E$2:$E$501,"Terminé")/SUMIFS('Tâches'!$M$2:$M$501,'Tâches'!$B$2:$B$501,A45),""))</f>
        <v/>
      </c>
      <c r="F45" s="13">
        <f>IF(OR(D45="",E45=""),"",D45-E45)</f>
        <v/>
      </c>
      <c r="G45" s="10">
        <f>IF(F45="","",IF(F45&gt;0,"Dépenses en avance",""))</f>
        <v/>
      </c>
      <c r="H45" s="15">
        <f>IF(B45="","",B45-C45)</f>
        <v/>
      </c>
    </row>
    <row r="46">
      <c r="B46" s="14" t="n"/>
      <c r="C46" s="14" t="n"/>
      <c r="D46" s="13">
        <f>IF(OR(B46="",B46=0),"",C46/B46)</f>
        <v/>
      </c>
      <c r="E46" s="13">
        <f>IF(A46="","",IFERROR(SUMIFS('Tâches'!$M$2:$M$501,'Tâches'!$B$2:$B$501,A46,'Tâches'!$E$2:$E$501,"Terminé")/SUMIFS('Tâches'!$M$2:$M$501,'Tâches'!$B$2:$B$501,A46),""))</f>
        <v/>
      </c>
      <c r="F46" s="13">
        <f>IF(OR(D46="",E46=""),"",D46-E46)</f>
        <v/>
      </c>
      <c r="G46" s="10">
        <f>IF(F46="","",IF(F46&gt;0,"Dépenses en avance",""))</f>
        <v/>
      </c>
      <c r="H46" s="15">
        <f>IF(B46="","",B46-C46)</f>
        <v/>
      </c>
    </row>
    <row r="47">
      <c r="B47" s="14" t="n"/>
      <c r="C47" s="14" t="n"/>
      <c r="D47" s="13">
        <f>IF(OR(B47="",B47=0),"",C47/B47)</f>
        <v/>
      </c>
      <c r="E47" s="13">
        <f>IF(A47="","",IFERROR(SUMIFS('Tâches'!$M$2:$M$501,'Tâches'!$B$2:$B$501,A47,'Tâches'!$E$2:$E$501,"Terminé")/SUMIFS('Tâches'!$M$2:$M$501,'Tâches'!$B$2:$B$501,A47),""))</f>
        <v/>
      </c>
      <c r="F47" s="13">
        <f>IF(OR(D47="",E47=""),"",D47-E47)</f>
        <v/>
      </c>
      <c r="G47" s="10">
        <f>IF(F47="","",IF(F47&gt;0,"Dépenses en avance",""))</f>
        <v/>
      </c>
      <c r="H47" s="15">
        <f>IF(B47="","",B47-C47)</f>
        <v/>
      </c>
    </row>
    <row r="48">
      <c r="B48" s="14" t="n"/>
      <c r="C48" s="14" t="n"/>
      <c r="D48" s="13">
        <f>IF(OR(B48="",B48=0),"",C48/B48)</f>
        <v/>
      </c>
      <c r="E48" s="13">
        <f>IF(A48="","",IFERROR(SUMIFS('Tâches'!$M$2:$M$501,'Tâches'!$B$2:$B$501,A48,'Tâches'!$E$2:$E$501,"Terminé")/SUMIFS('Tâches'!$M$2:$M$501,'Tâches'!$B$2:$B$501,A48),""))</f>
        <v/>
      </c>
      <c r="F48" s="13">
        <f>IF(OR(D48="",E48=""),"",D48-E48)</f>
        <v/>
      </c>
      <c r="G48" s="10">
        <f>IF(F48="","",IF(F48&gt;0,"Dépenses en avance",""))</f>
        <v/>
      </c>
      <c r="H48" s="15">
        <f>IF(B48="","",B48-C48)</f>
        <v/>
      </c>
    </row>
    <row r="49">
      <c r="B49" s="14" t="n"/>
      <c r="C49" s="14" t="n"/>
      <c r="D49" s="13">
        <f>IF(OR(B49="",B49=0),"",C49/B49)</f>
        <v/>
      </c>
      <c r="E49" s="13">
        <f>IF(A49="","",IFERROR(SUMIFS('Tâches'!$M$2:$M$501,'Tâches'!$B$2:$B$501,A49,'Tâches'!$E$2:$E$501,"Terminé")/SUMIFS('Tâches'!$M$2:$M$501,'Tâches'!$B$2:$B$501,A49),""))</f>
        <v/>
      </c>
      <c r="F49" s="13">
        <f>IF(OR(D49="",E49=""),"",D49-E49)</f>
        <v/>
      </c>
      <c r="G49" s="10">
        <f>IF(F49="","",IF(F49&gt;0,"Dépenses en avance",""))</f>
        <v/>
      </c>
      <c r="H49" s="15">
        <f>IF(B49="","",B49-C49)</f>
        <v/>
      </c>
    </row>
    <row r="50">
      <c r="B50" s="14" t="n"/>
      <c r="C50" s="14" t="n"/>
      <c r="D50" s="13">
        <f>IF(OR(B50="",B50=0),"",C50/B50)</f>
        <v/>
      </c>
      <c r="E50" s="13">
        <f>IF(A50="","",IFERROR(SUMIFS('Tâches'!$M$2:$M$501,'Tâches'!$B$2:$B$501,A50,'Tâches'!$E$2:$E$501,"Terminé")/SUMIFS('Tâches'!$M$2:$M$501,'Tâches'!$B$2:$B$501,A50),""))</f>
        <v/>
      </c>
      <c r="F50" s="13">
        <f>IF(OR(D50="",E50=""),"",D50-E50)</f>
        <v/>
      </c>
      <c r="G50" s="10">
        <f>IF(F50="","",IF(F50&gt;0,"Dépenses en avance",""))</f>
        <v/>
      </c>
      <c r="H50" s="15">
        <f>IF(B50="","",B50-C50)</f>
        <v/>
      </c>
    </row>
    <row r="51">
      <c r="B51" s="14" t="n"/>
      <c r="C51" s="14" t="n"/>
      <c r="D51" s="13">
        <f>IF(OR(B51="",B51=0),"",C51/B51)</f>
        <v/>
      </c>
      <c r="E51" s="13">
        <f>IF(A51="","",IFERROR(SUMIFS('Tâches'!$M$2:$M$501,'Tâches'!$B$2:$B$501,A51,'Tâches'!$E$2:$E$501,"Terminé")/SUMIFS('Tâches'!$M$2:$M$501,'Tâches'!$B$2:$B$501,A51),""))</f>
        <v/>
      </c>
      <c r="F51" s="13">
        <f>IF(OR(D51="",E51=""),"",D51-E51)</f>
        <v/>
      </c>
      <c r="G51" s="10">
        <f>IF(F51="","",IF(F51&gt;0,"Dépenses en avance",""))</f>
        <v/>
      </c>
      <c r="H51" s="15">
        <f>IF(B51="","",B51-C51)</f>
        <v/>
      </c>
    </row>
  </sheetData>
  <conditionalFormatting sqref="A2:H51">
    <cfRule type="expression" priority="1" dxfId="0" stopIfTrue="1">
      <formula>$G2="Dépenses en avance"</formula>
    </cfRule>
  </conditionalFormatting>
  <dataValidations count="1">
    <dataValidation sqref="A2:A51" showDropDown="0" showInputMessage="0" showErrorMessage="0" allowBlank="1" type="list">
      <formula1>L_Projets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20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30" customWidth="1" min="2" max="2"/>
    <col width="38" customWidth="1" min="3" max="3"/>
    <col width="12" customWidth="1" min="4" max="4"/>
    <col width="12" customWidth="1" min="5" max="5"/>
    <col width="8" customWidth="1" min="6" max="6"/>
    <col width="11" customWidth="1" min="7" max="7"/>
    <col width="16" customWidth="1" min="8" max="8"/>
    <col width="40" customWidth="1" min="9" max="9"/>
    <col width="13" customWidth="1" min="10" max="10"/>
    <col width="14" customWidth="1" min="11" max="11"/>
  </cols>
  <sheetData>
    <row r="1" ht="32" customHeight="1">
      <c r="A1" s="7" t="inlineStr">
        <is>
          <t>ID</t>
        </is>
      </c>
      <c r="B1" s="7" t="inlineStr">
        <is>
          <t>Projet</t>
        </is>
      </c>
      <c r="C1" s="7" t="inlineStr">
        <is>
          <t>Risque</t>
        </is>
      </c>
      <c r="D1" s="7" t="inlineStr">
        <is>
          <t>Probabilité (1 à 5)</t>
        </is>
      </c>
      <c r="E1" s="7" t="inlineStr">
        <is>
          <t>Impact (1 à 5)</t>
        </is>
      </c>
      <c r="F1" s="7" t="inlineStr">
        <is>
          <t>Score</t>
        </is>
      </c>
      <c r="G1" s="7" t="inlineStr">
        <is>
          <t>Niveau</t>
        </is>
      </c>
      <c r="H1" s="7" t="inlineStr">
        <is>
          <t>Responsable</t>
        </is>
      </c>
      <c r="I1" s="7" t="inlineStr">
        <is>
          <t>Action prévue</t>
        </is>
      </c>
      <c r="J1" s="7" t="inlineStr">
        <is>
          <t>Date de revue</t>
        </is>
      </c>
      <c r="K1" s="7" t="inlineStr">
        <is>
          <t>Statut</t>
        </is>
      </c>
    </row>
    <row r="2">
      <c r="A2" t="inlineStr">
        <is>
          <t>R001</t>
        </is>
      </c>
      <c r="B2" t="inlineStr">
        <is>
          <t>Ouverture agence Lyon (exemple)</t>
        </is>
      </c>
      <c r="C2" t="inlineStr">
        <is>
          <t>Mobilier livré en retard</t>
        </is>
      </c>
      <c r="D2" t="n">
        <v>2</v>
      </c>
      <c r="E2" t="n">
        <v>2</v>
      </c>
      <c r="F2" s="10">
        <f>IF(OR(D2="",E2=""),"",D2*E2)</f>
        <v/>
      </c>
      <c r="G2" s="10">
        <f>IF(F2="","",IF(F2&gt;=17,"Critique",IF(F2&gt;=10,"Élevé",IF(F2&gt;=5,"Modéré","Faible"))))</f>
        <v/>
      </c>
      <c r="H2" t="inlineStr">
        <is>
          <t>Collègue 1</t>
        </is>
      </c>
      <c r="I2" t="inlineStr">
        <is>
          <t>Commander chez deux fournisseurs</t>
        </is>
      </c>
      <c r="J2" s="8" t="n">
        <v>46332</v>
      </c>
      <c r="K2" t="inlineStr">
        <is>
          <t>Ouvert</t>
        </is>
      </c>
    </row>
    <row r="3">
      <c r="A3" t="inlineStr">
        <is>
          <t>R002</t>
        </is>
      </c>
      <c r="B3" t="inlineStr">
        <is>
          <t>Ouverture agence Lyon (exemple)</t>
        </is>
      </c>
      <c r="C3" t="inlineStr">
        <is>
          <t>Recrutement plus long que prévu</t>
        </is>
      </c>
      <c r="D3" t="n">
        <v>4</v>
      </c>
      <c r="E3" t="n">
        <v>4</v>
      </c>
      <c r="F3" s="10">
        <f>IF(OR(D3="",E3=""),"",D3*E3)</f>
        <v/>
      </c>
      <c r="G3" s="10">
        <f>IF(F3="","",IF(F3&gt;=17,"Critique",IF(F3&gt;=10,"Élevé",IF(F3&gt;=5,"Modéré","Faible"))))</f>
        <v/>
      </c>
      <c r="H3" t="inlineStr">
        <is>
          <t>Collègue 2</t>
        </is>
      </c>
      <c r="I3" t="inlineStr">
        <is>
          <t>Publier l’annonce sur deux sites de plus</t>
        </is>
      </c>
      <c r="J3" s="8" t="n">
        <v>46339</v>
      </c>
      <c r="K3" t="inlineStr">
        <is>
          <t>Ouvert</t>
        </is>
      </c>
    </row>
    <row r="4">
      <c r="A4" t="inlineStr">
        <is>
          <t>R003</t>
        </is>
      </c>
      <c r="B4" t="inlineStr">
        <is>
          <t>Refonte intranet (exemple)</t>
        </is>
      </c>
      <c r="C4" t="inlineStr">
        <is>
          <t>Testeurs indisponibles pendant la recette</t>
        </is>
      </c>
      <c r="D4" t="n">
        <v>3</v>
      </c>
      <c r="E4" t="n">
        <v>3</v>
      </c>
      <c r="F4" s="10">
        <f>IF(OR(D4="",E4=""),"",D4*E4)</f>
        <v/>
      </c>
      <c r="G4" s="10">
        <f>IF(F4="","",IF(F4&gt;=17,"Critique",IF(F4&gt;=10,"Élevé",IF(F4&gt;=5,"Modéré","Faible"))))</f>
        <v/>
      </c>
      <c r="H4" t="inlineStr">
        <is>
          <t>Vous</t>
        </is>
      </c>
      <c r="I4" t="inlineStr">
        <is>
          <t>Réserver leurs dates dès maintenant</t>
        </is>
      </c>
      <c r="J4" s="8" t="n">
        <v>46335</v>
      </c>
      <c r="K4" t="inlineStr">
        <is>
          <t>Sous contrôle</t>
        </is>
      </c>
    </row>
    <row r="5">
      <c r="F5" s="10">
        <f>IF(OR(D5="",E5=""),"",D5*E5)</f>
        <v/>
      </c>
      <c r="G5" s="10">
        <f>IF(F5="","",IF(F5&gt;=17,"Critique",IF(F5&gt;=10,"Élevé",IF(F5&gt;=5,"Modéré","Faible"))))</f>
        <v/>
      </c>
      <c r="J5" s="8" t="n"/>
    </row>
    <row r="6">
      <c r="F6" s="10">
        <f>IF(OR(D6="",E6=""),"",D6*E6)</f>
        <v/>
      </c>
      <c r="G6" s="10">
        <f>IF(F6="","",IF(F6&gt;=17,"Critique",IF(F6&gt;=10,"Élevé",IF(F6&gt;=5,"Modéré","Faible"))))</f>
        <v/>
      </c>
      <c r="J6" s="8" t="n"/>
    </row>
    <row r="7">
      <c r="F7" s="10">
        <f>IF(OR(D7="",E7=""),"",D7*E7)</f>
        <v/>
      </c>
      <c r="G7" s="10">
        <f>IF(F7="","",IF(F7&gt;=17,"Critique",IF(F7&gt;=10,"Élevé",IF(F7&gt;=5,"Modéré","Faible"))))</f>
        <v/>
      </c>
      <c r="J7" s="8" t="n"/>
    </row>
    <row r="8">
      <c r="F8" s="10">
        <f>IF(OR(D8="",E8=""),"",D8*E8)</f>
        <v/>
      </c>
      <c r="G8" s="10">
        <f>IF(F8="","",IF(F8&gt;=17,"Critique",IF(F8&gt;=10,"Élevé",IF(F8&gt;=5,"Modéré","Faible"))))</f>
        <v/>
      </c>
      <c r="J8" s="8" t="n"/>
    </row>
    <row r="9">
      <c r="F9" s="10">
        <f>IF(OR(D9="",E9=""),"",D9*E9)</f>
        <v/>
      </c>
      <c r="G9" s="10">
        <f>IF(F9="","",IF(F9&gt;=17,"Critique",IF(F9&gt;=10,"Élevé",IF(F9&gt;=5,"Modéré","Faible"))))</f>
        <v/>
      </c>
      <c r="J9" s="8" t="n"/>
    </row>
    <row r="10">
      <c r="F10" s="10">
        <f>IF(OR(D10="",E10=""),"",D10*E10)</f>
        <v/>
      </c>
      <c r="G10" s="10">
        <f>IF(F10="","",IF(F10&gt;=17,"Critique",IF(F10&gt;=10,"Élevé",IF(F10&gt;=5,"Modéré","Faible"))))</f>
        <v/>
      </c>
      <c r="J10" s="8" t="n"/>
    </row>
    <row r="11">
      <c r="F11" s="10">
        <f>IF(OR(D11="",E11=""),"",D11*E11)</f>
        <v/>
      </c>
      <c r="G11" s="10">
        <f>IF(F11="","",IF(F11&gt;=17,"Critique",IF(F11&gt;=10,"Élevé",IF(F11&gt;=5,"Modéré","Faible"))))</f>
        <v/>
      </c>
      <c r="J11" s="8" t="n"/>
    </row>
    <row r="12">
      <c r="F12" s="10">
        <f>IF(OR(D12="",E12=""),"",D12*E12)</f>
        <v/>
      </c>
      <c r="G12" s="10">
        <f>IF(F12="","",IF(F12&gt;=17,"Critique",IF(F12&gt;=10,"Élevé",IF(F12&gt;=5,"Modéré","Faible"))))</f>
        <v/>
      </c>
      <c r="J12" s="8" t="n"/>
    </row>
    <row r="13">
      <c r="F13" s="10">
        <f>IF(OR(D13="",E13=""),"",D13*E13)</f>
        <v/>
      </c>
      <c r="G13" s="10">
        <f>IF(F13="","",IF(F13&gt;=17,"Critique",IF(F13&gt;=10,"Élevé",IF(F13&gt;=5,"Modéré","Faible"))))</f>
        <v/>
      </c>
      <c r="J13" s="8" t="n"/>
    </row>
    <row r="14">
      <c r="F14" s="10">
        <f>IF(OR(D14="",E14=""),"",D14*E14)</f>
        <v/>
      </c>
      <c r="G14" s="10">
        <f>IF(F14="","",IF(F14&gt;=17,"Critique",IF(F14&gt;=10,"Élevé",IF(F14&gt;=5,"Modéré","Faible"))))</f>
        <v/>
      </c>
      <c r="J14" s="8" t="n"/>
    </row>
    <row r="15">
      <c r="F15" s="10">
        <f>IF(OR(D15="",E15=""),"",D15*E15)</f>
        <v/>
      </c>
      <c r="G15" s="10">
        <f>IF(F15="","",IF(F15&gt;=17,"Critique",IF(F15&gt;=10,"Élevé",IF(F15&gt;=5,"Modéré","Faible"))))</f>
        <v/>
      </c>
      <c r="J15" s="8" t="n"/>
    </row>
    <row r="16">
      <c r="F16" s="10">
        <f>IF(OR(D16="",E16=""),"",D16*E16)</f>
        <v/>
      </c>
      <c r="G16" s="10">
        <f>IF(F16="","",IF(F16&gt;=17,"Critique",IF(F16&gt;=10,"Élevé",IF(F16&gt;=5,"Modéré","Faible"))))</f>
        <v/>
      </c>
      <c r="J16" s="8" t="n"/>
    </row>
    <row r="17">
      <c r="F17" s="10">
        <f>IF(OR(D17="",E17=""),"",D17*E17)</f>
        <v/>
      </c>
      <c r="G17" s="10">
        <f>IF(F17="","",IF(F17&gt;=17,"Critique",IF(F17&gt;=10,"Élevé",IF(F17&gt;=5,"Modéré","Faible"))))</f>
        <v/>
      </c>
      <c r="J17" s="8" t="n"/>
    </row>
    <row r="18">
      <c r="F18" s="10">
        <f>IF(OR(D18="",E18=""),"",D18*E18)</f>
        <v/>
      </c>
      <c r="G18" s="10">
        <f>IF(F18="","",IF(F18&gt;=17,"Critique",IF(F18&gt;=10,"Élevé",IF(F18&gt;=5,"Modéré","Faible"))))</f>
        <v/>
      </c>
      <c r="J18" s="8" t="n"/>
    </row>
    <row r="19">
      <c r="F19" s="10">
        <f>IF(OR(D19="",E19=""),"",D19*E19)</f>
        <v/>
      </c>
      <c r="G19" s="10">
        <f>IF(F19="","",IF(F19&gt;=17,"Critique",IF(F19&gt;=10,"Élevé",IF(F19&gt;=5,"Modéré","Faible"))))</f>
        <v/>
      </c>
      <c r="J19" s="8" t="n"/>
    </row>
    <row r="20">
      <c r="F20" s="10">
        <f>IF(OR(D20="",E20=""),"",D20*E20)</f>
        <v/>
      </c>
      <c r="G20" s="10">
        <f>IF(F20="","",IF(F20&gt;=17,"Critique",IF(F20&gt;=10,"Élevé",IF(F20&gt;=5,"Modéré","Faible"))))</f>
        <v/>
      </c>
      <c r="J20" s="8" t="n"/>
    </row>
    <row r="21">
      <c r="F21" s="10">
        <f>IF(OR(D21="",E21=""),"",D21*E21)</f>
        <v/>
      </c>
      <c r="G21" s="10">
        <f>IF(F21="","",IF(F21&gt;=17,"Critique",IF(F21&gt;=10,"Élevé",IF(F21&gt;=5,"Modéré","Faible"))))</f>
        <v/>
      </c>
      <c r="J21" s="8" t="n"/>
    </row>
    <row r="22">
      <c r="F22" s="10">
        <f>IF(OR(D22="",E22=""),"",D22*E22)</f>
        <v/>
      </c>
      <c r="G22" s="10">
        <f>IF(F22="","",IF(F22&gt;=17,"Critique",IF(F22&gt;=10,"Élevé",IF(F22&gt;=5,"Modéré","Faible"))))</f>
        <v/>
      </c>
      <c r="J22" s="8" t="n"/>
    </row>
    <row r="23">
      <c r="F23" s="10">
        <f>IF(OR(D23="",E23=""),"",D23*E23)</f>
        <v/>
      </c>
      <c r="G23" s="10">
        <f>IF(F23="","",IF(F23&gt;=17,"Critique",IF(F23&gt;=10,"Élevé",IF(F23&gt;=5,"Modéré","Faible"))))</f>
        <v/>
      </c>
      <c r="J23" s="8" t="n"/>
    </row>
    <row r="24">
      <c r="F24" s="10">
        <f>IF(OR(D24="",E24=""),"",D24*E24)</f>
        <v/>
      </c>
      <c r="G24" s="10">
        <f>IF(F24="","",IF(F24&gt;=17,"Critique",IF(F24&gt;=10,"Élevé",IF(F24&gt;=5,"Modéré","Faible"))))</f>
        <v/>
      </c>
      <c r="J24" s="8" t="n"/>
    </row>
    <row r="25">
      <c r="F25" s="10">
        <f>IF(OR(D25="",E25=""),"",D25*E25)</f>
        <v/>
      </c>
      <c r="G25" s="10">
        <f>IF(F25="","",IF(F25&gt;=17,"Critique",IF(F25&gt;=10,"Élevé",IF(F25&gt;=5,"Modéré","Faible"))))</f>
        <v/>
      </c>
      <c r="J25" s="8" t="n"/>
    </row>
    <row r="26">
      <c r="F26" s="10">
        <f>IF(OR(D26="",E26=""),"",D26*E26)</f>
        <v/>
      </c>
      <c r="G26" s="10">
        <f>IF(F26="","",IF(F26&gt;=17,"Critique",IF(F26&gt;=10,"Élevé",IF(F26&gt;=5,"Modéré","Faible"))))</f>
        <v/>
      </c>
      <c r="J26" s="8" t="n"/>
    </row>
    <row r="27">
      <c r="F27" s="10">
        <f>IF(OR(D27="",E27=""),"",D27*E27)</f>
        <v/>
      </c>
      <c r="G27" s="10">
        <f>IF(F27="","",IF(F27&gt;=17,"Critique",IF(F27&gt;=10,"Élevé",IF(F27&gt;=5,"Modéré","Faible"))))</f>
        <v/>
      </c>
      <c r="J27" s="8" t="n"/>
    </row>
    <row r="28">
      <c r="F28" s="10">
        <f>IF(OR(D28="",E28=""),"",D28*E28)</f>
        <v/>
      </c>
      <c r="G28" s="10">
        <f>IF(F28="","",IF(F28&gt;=17,"Critique",IF(F28&gt;=10,"Élevé",IF(F28&gt;=5,"Modéré","Faible"))))</f>
        <v/>
      </c>
      <c r="J28" s="8" t="n"/>
    </row>
    <row r="29">
      <c r="F29" s="10">
        <f>IF(OR(D29="",E29=""),"",D29*E29)</f>
        <v/>
      </c>
      <c r="G29" s="10">
        <f>IF(F29="","",IF(F29&gt;=17,"Critique",IF(F29&gt;=10,"Élevé",IF(F29&gt;=5,"Modéré","Faible"))))</f>
        <v/>
      </c>
      <c r="J29" s="8" t="n"/>
    </row>
    <row r="30">
      <c r="F30" s="10">
        <f>IF(OR(D30="",E30=""),"",D30*E30)</f>
        <v/>
      </c>
      <c r="G30" s="10">
        <f>IF(F30="","",IF(F30&gt;=17,"Critique",IF(F30&gt;=10,"Élevé",IF(F30&gt;=5,"Modéré","Faible"))))</f>
        <v/>
      </c>
      <c r="J30" s="8" t="n"/>
    </row>
    <row r="31">
      <c r="F31" s="10">
        <f>IF(OR(D31="",E31=""),"",D31*E31)</f>
        <v/>
      </c>
      <c r="G31" s="10">
        <f>IF(F31="","",IF(F31&gt;=17,"Critique",IF(F31&gt;=10,"Élevé",IF(F31&gt;=5,"Modéré","Faible"))))</f>
        <v/>
      </c>
      <c r="J31" s="8" t="n"/>
    </row>
    <row r="32">
      <c r="F32" s="10">
        <f>IF(OR(D32="",E32=""),"",D32*E32)</f>
        <v/>
      </c>
      <c r="G32" s="10">
        <f>IF(F32="","",IF(F32&gt;=17,"Critique",IF(F32&gt;=10,"Élevé",IF(F32&gt;=5,"Modéré","Faible"))))</f>
        <v/>
      </c>
      <c r="J32" s="8" t="n"/>
    </row>
    <row r="33">
      <c r="F33" s="10">
        <f>IF(OR(D33="",E33=""),"",D33*E33)</f>
        <v/>
      </c>
      <c r="G33" s="10">
        <f>IF(F33="","",IF(F33&gt;=17,"Critique",IF(F33&gt;=10,"Élevé",IF(F33&gt;=5,"Modéré","Faible"))))</f>
        <v/>
      </c>
      <c r="J33" s="8" t="n"/>
    </row>
    <row r="34">
      <c r="F34" s="10">
        <f>IF(OR(D34="",E34=""),"",D34*E34)</f>
        <v/>
      </c>
      <c r="G34" s="10">
        <f>IF(F34="","",IF(F34&gt;=17,"Critique",IF(F34&gt;=10,"Élevé",IF(F34&gt;=5,"Modéré","Faible"))))</f>
        <v/>
      </c>
      <c r="J34" s="8" t="n"/>
    </row>
    <row r="35">
      <c r="F35" s="10">
        <f>IF(OR(D35="",E35=""),"",D35*E35)</f>
        <v/>
      </c>
      <c r="G35" s="10">
        <f>IF(F35="","",IF(F35&gt;=17,"Critique",IF(F35&gt;=10,"Élevé",IF(F35&gt;=5,"Modéré","Faible"))))</f>
        <v/>
      </c>
      <c r="J35" s="8" t="n"/>
    </row>
    <row r="36">
      <c r="F36" s="10">
        <f>IF(OR(D36="",E36=""),"",D36*E36)</f>
        <v/>
      </c>
      <c r="G36" s="10">
        <f>IF(F36="","",IF(F36&gt;=17,"Critique",IF(F36&gt;=10,"Élevé",IF(F36&gt;=5,"Modéré","Faible"))))</f>
        <v/>
      </c>
      <c r="J36" s="8" t="n"/>
    </row>
    <row r="37">
      <c r="F37" s="10">
        <f>IF(OR(D37="",E37=""),"",D37*E37)</f>
        <v/>
      </c>
      <c r="G37" s="10">
        <f>IF(F37="","",IF(F37&gt;=17,"Critique",IF(F37&gt;=10,"Élevé",IF(F37&gt;=5,"Modéré","Faible"))))</f>
        <v/>
      </c>
      <c r="J37" s="8" t="n"/>
    </row>
    <row r="38">
      <c r="F38" s="10">
        <f>IF(OR(D38="",E38=""),"",D38*E38)</f>
        <v/>
      </c>
      <c r="G38" s="10">
        <f>IF(F38="","",IF(F38&gt;=17,"Critique",IF(F38&gt;=10,"Élevé",IF(F38&gt;=5,"Modéré","Faible"))))</f>
        <v/>
      </c>
      <c r="J38" s="8" t="n"/>
    </row>
    <row r="39">
      <c r="F39" s="10">
        <f>IF(OR(D39="",E39=""),"",D39*E39)</f>
        <v/>
      </c>
      <c r="G39" s="10">
        <f>IF(F39="","",IF(F39&gt;=17,"Critique",IF(F39&gt;=10,"Élevé",IF(F39&gt;=5,"Modéré","Faible"))))</f>
        <v/>
      </c>
      <c r="J39" s="8" t="n"/>
    </row>
    <row r="40">
      <c r="F40" s="10">
        <f>IF(OR(D40="",E40=""),"",D40*E40)</f>
        <v/>
      </c>
      <c r="G40" s="10">
        <f>IF(F40="","",IF(F40&gt;=17,"Critique",IF(F40&gt;=10,"Élevé",IF(F40&gt;=5,"Modéré","Faible"))))</f>
        <v/>
      </c>
      <c r="J40" s="8" t="n"/>
    </row>
    <row r="41">
      <c r="F41" s="10">
        <f>IF(OR(D41="",E41=""),"",D41*E41)</f>
        <v/>
      </c>
      <c r="G41" s="10">
        <f>IF(F41="","",IF(F41&gt;=17,"Critique",IF(F41&gt;=10,"Élevé",IF(F41&gt;=5,"Modéré","Faible"))))</f>
        <v/>
      </c>
      <c r="J41" s="8" t="n"/>
    </row>
    <row r="42">
      <c r="F42" s="10">
        <f>IF(OR(D42="",E42=""),"",D42*E42)</f>
        <v/>
      </c>
      <c r="G42" s="10">
        <f>IF(F42="","",IF(F42&gt;=17,"Critique",IF(F42&gt;=10,"Élevé",IF(F42&gt;=5,"Modéré","Faible"))))</f>
        <v/>
      </c>
      <c r="J42" s="8" t="n"/>
    </row>
    <row r="43">
      <c r="F43" s="10">
        <f>IF(OR(D43="",E43=""),"",D43*E43)</f>
        <v/>
      </c>
      <c r="G43" s="10">
        <f>IF(F43="","",IF(F43&gt;=17,"Critique",IF(F43&gt;=10,"Élevé",IF(F43&gt;=5,"Modéré","Faible"))))</f>
        <v/>
      </c>
      <c r="J43" s="8" t="n"/>
    </row>
    <row r="44">
      <c r="F44" s="10">
        <f>IF(OR(D44="",E44=""),"",D44*E44)</f>
        <v/>
      </c>
      <c r="G44" s="10">
        <f>IF(F44="","",IF(F44&gt;=17,"Critique",IF(F44&gt;=10,"Élevé",IF(F44&gt;=5,"Modéré","Faible"))))</f>
        <v/>
      </c>
      <c r="J44" s="8" t="n"/>
    </row>
    <row r="45">
      <c r="F45" s="10">
        <f>IF(OR(D45="",E45=""),"",D45*E45)</f>
        <v/>
      </c>
      <c r="G45" s="10">
        <f>IF(F45="","",IF(F45&gt;=17,"Critique",IF(F45&gt;=10,"Élevé",IF(F45&gt;=5,"Modéré","Faible"))))</f>
        <v/>
      </c>
      <c r="J45" s="8" t="n"/>
    </row>
    <row r="46">
      <c r="F46" s="10">
        <f>IF(OR(D46="",E46=""),"",D46*E46)</f>
        <v/>
      </c>
      <c r="G46" s="10">
        <f>IF(F46="","",IF(F46&gt;=17,"Critique",IF(F46&gt;=10,"Élevé",IF(F46&gt;=5,"Modéré","Faible"))))</f>
        <v/>
      </c>
      <c r="J46" s="8" t="n"/>
    </row>
    <row r="47">
      <c r="F47" s="10">
        <f>IF(OR(D47="",E47=""),"",D47*E47)</f>
        <v/>
      </c>
      <c r="G47" s="10">
        <f>IF(F47="","",IF(F47&gt;=17,"Critique",IF(F47&gt;=10,"Élevé",IF(F47&gt;=5,"Modéré","Faible"))))</f>
        <v/>
      </c>
      <c r="J47" s="8" t="n"/>
    </row>
    <row r="48">
      <c r="F48" s="10">
        <f>IF(OR(D48="",E48=""),"",D48*E48)</f>
        <v/>
      </c>
      <c r="G48" s="10">
        <f>IF(F48="","",IF(F48&gt;=17,"Critique",IF(F48&gt;=10,"Élevé",IF(F48&gt;=5,"Modéré","Faible"))))</f>
        <v/>
      </c>
      <c r="J48" s="8" t="n"/>
    </row>
    <row r="49">
      <c r="F49" s="10">
        <f>IF(OR(D49="",E49=""),"",D49*E49)</f>
        <v/>
      </c>
      <c r="G49" s="10">
        <f>IF(F49="","",IF(F49&gt;=17,"Critique",IF(F49&gt;=10,"Élevé",IF(F49&gt;=5,"Modéré","Faible"))))</f>
        <v/>
      </c>
      <c r="J49" s="8" t="n"/>
    </row>
    <row r="50">
      <c r="F50" s="10">
        <f>IF(OR(D50="",E50=""),"",D50*E50)</f>
        <v/>
      </c>
      <c r="G50" s="10">
        <f>IF(F50="","",IF(F50&gt;=17,"Critique",IF(F50&gt;=10,"Élevé",IF(F50&gt;=5,"Modéré","Faible"))))</f>
        <v/>
      </c>
      <c r="J50" s="8" t="n"/>
    </row>
    <row r="51">
      <c r="F51" s="10">
        <f>IF(OR(D51="",E51=""),"",D51*E51)</f>
        <v/>
      </c>
      <c r="G51" s="10">
        <f>IF(F51="","",IF(F51&gt;=17,"Critique",IF(F51&gt;=10,"Élevé",IF(F51&gt;=5,"Modéré","Faible"))))</f>
        <v/>
      </c>
      <c r="J51" s="8" t="n"/>
    </row>
    <row r="52">
      <c r="F52" s="10">
        <f>IF(OR(D52="",E52=""),"",D52*E52)</f>
        <v/>
      </c>
      <c r="G52" s="10">
        <f>IF(F52="","",IF(F52&gt;=17,"Critique",IF(F52&gt;=10,"Élevé",IF(F52&gt;=5,"Modéré","Faible"))))</f>
        <v/>
      </c>
      <c r="J52" s="8" t="n"/>
    </row>
    <row r="53">
      <c r="F53" s="10">
        <f>IF(OR(D53="",E53=""),"",D53*E53)</f>
        <v/>
      </c>
      <c r="G53" s="10">
        <f>IF(F53="","",IF(F53&gt;=17,"Critique",IF(F53&gt;=10,"Élevé",IF(F53&gt;=5,"Modéré","Faible"))))</f>
        <v/>
      </c>
      <c r="J53" s="8" t="n"/>
    </row>
    <row r="54">
      <c r="F54" s="10">
        <f>IF(OR(D54="",E54=""),"",D54*E54)</f>
        <v/>
      </c>
      <c r="G54" s="10">
        <f>IF(F54="","",IF(F54&gt;=17,"Critique",IF(F54&gt;=10,"Élevé",IF(F54&gt;=5,"Modéré","Faible"))))</f>
        <v/>
      </c>
      <c r="J54" s="8" t="n"/>
    </row>
    <row r="55">
      <c r="F55" s="10">
        <f>IF(OR(D55="",E55=""),"",D55*E55)</f>
        <v/>
      </c>
      <c r="G55" s="10">
        <f>IF(F55="","",IF(F55&gt;=17,"Critique",IF(F55&gt;=10,"Élevé",IF(F55&gt;=5,"Modéré","Faible"))))</f>
        <v/>
      </c>
      <c r="J55" s="8" t="n"/>
    </row>
    <row r="56">
      <c r="F56" s="10">
        <f>IF(OR(D56="",E56=""),"",D56*E56)</f>
        <v/>
      </c>
      <c r="G56" s="10">
        <f>IF(F56="","",IF(F56&gt;=17,"Critique",IF(F56&gt;=10,"Élevé",IF(F56&gt;=5,"Modéré","Faible"))))</f>
        <v/>
      </c>
      <c r="J56" s="8" t="n"/>
    </row>
    <row r="57">
      <c r="F57" s="10">
        <f>IF(OR(D57="",E57=""),"",D57*E57)</f>
        <v/>
      </c>
      <c r="G57" s="10">
        <f>IF(F57="","",IF(F57&gt;=17,"Critique",IF(F57&gt;=10,"Élevé",IF(F57&gt;=5,"Modéré","Faible"))))</f>
        <v/>
      </c>
      <c r="J57" s="8" t="n"/>
    </row>
    <row r="58">
      <c r="F58" s="10">
        <f>IF(OR(D58="",E58=""),"",D58*E58)</f>
        <v/>
      </c>
      <c r="G58" s="10">
        <f>IF(F58="","",IF(F58&gt;=17,"Critique",IF(F58&gt;=10,"Élevé",IF(F58&gt;=5,"Modéré","Faible"))))</f>
        <v/>
      </c>
      <c r="J58" s="8" t="n"/>
    </row>
    <row r="59">
      <c r="F59" s="10">
        <f>IF(OR(D59="",E59=""),"",D59*E59)</f>
        <v/>
      </c>
      <c r="G59" s="10">
        <f>IF(F59="","",IF(F59&gt;=17,"Critique",IF(F59&gt;=10,"Élevé",IF(F59&gt;=5,"Modéré","Faible"))))</f>
        <v/>
      </c>
      <c r="J59" s="8" t="n"/>
    </row>
    <row r="60">
      <c r="F60" s="10">
        <f>IF(OR(D60="",E60=""),"",D60*E60)</f>
        <v/>
      </c>
      <c r="G60" s="10">
        <f>IF(F60="","",IF(F60&gt;=17,"Critique",IF(F60&gt;=10,"Élevé",IF(F60&gt;=5,"Modéré","Faible"))))</f>
        <v/>
      </c>
      <c r="J60" s="8" t="n"/>
    </row>
    <row r="61">
      <c r="F61" s="10">
        <f>IF(OR(D61="",E61=""),"",D61*E61)</f>
        <v/>
      </c>
      <c r="G61" s="10">
        <f>IF(F61="","",IF(F61&gt;=17,"Critique",IF(F61&gt;=10,"Élevé",IF(F61&gt;=5,"Modéré","Faible"))))</f>
        <v/>
      </c>
      <c r="J61" s="8" t="n"/>
    </row>
    <row r="62">
      <c r="F62" s="10">
        <f>IF(OR(D62="",E62=""),"",D62*E62)</f>
        <v/>
      </c>
      <c r="G62" s="10">
        <f>IF(F62="","",IF(F62&gt;=17,"Critique",IF(F62&gt;=10,"Élevé",IF(F62&gt;=5,"Modéré","Faible"))))</f>
        <v/>
      </c>
      <c r="J62" s="8" t="n"/>
    </row>
    <row r="63">
      <c r="F63" s="10">
        <f>IF(OR(D63="",E63=""),"",D63*E63)</f>
        <v/>
      </c>
      <c r="G63" s="10">
        <f>IF(F63="","",IF(F63&gt;=17,"Critique",IF(F63&gt;=10,"Élevé",IF(F63&gt;=5,"Modéré","Faible"))))</f>
        <v/>
      </c>
      <c r="J63" s="8" t="n"/>
    </row>
    <row r="64">
      <c r="F64" s="10">
        <f>IF(OR(D64="",E64=""),"",D64*E64)</f>
        <v/>
      </c>
      <c r="G64" s="10">
        <f>IF(F64="","",IF(F64&gt;=17,"Critique",IF(F64&gt;=10,"Élevé",IF(F64&gt;=5,"Modéré","Faible"))))</f>
        <v/>
      </c>
      <c r="J64" s="8" t="n"/>
    </row>
    <row r="65">
      <c r="F65" s="10">
        <f>IF(OR(D65="",E65=""),"",D65*E65)</f>
        <v/>
      </c>
      <c r="G65" s="10">
        <f>IF(F65="","",IF(F65&gt;=17,"Critique",IF(F65&gt;=10,"Élevé",IF(F65&gt;=5,"Modéré","Faible"))))</f>
        <v/>
      </c>
      <c r="J65" s="8" t="n"/>
    </row>
    <row r="66">
      <c r="F66" s="10">
        <f>IF(OR(D66="",E66=""),"",D66*E66)</f>
        <v/>
      </c>
      <c r="G66" s="10">
        <f>IF(F66="","",IF(F66&gt;=17,"Critique",IF(F66&gt;=10,"Élevé",IF(F66&gt;=5,"Modéré","Faible"))))</f>
        <v/>
      </c>
      <c r="J66" s="8" t="n"/>
    </row>
    <row r="67">
      <c r="F67" s="10">
        <f>IF(OR(D67="",E67=""),"",D67*E67)</f>
        <v/>
      </c>
      <c r="G67" s="10">
        <f>IF(F67="","",IF(F67&gt;=17,"Critique",IF(F67&gt;=10,"Élevé",IF(F67&gt;=5,"Modéré","Faible"))))</f>
        <v/>
      </c>
      <c r="J67" s="8" t="n"/>
    </row>
    <row r="68">
      <c r="F68" s="10">
        <f>IF(OR(D68="",E68=""),"",D68*E68)</f>
        <v/>
      </c>
      <c r="G68" s="10">
        <f>IF(F68="","",IF(F68&gt;=17,"Critique",IF(F68&gt;=10,"Élevé",IF(F68&gt;=5,"Modéré","Faible"))))</f>
        <v/>
      </c>
      <c r="J68" s="8" t="n"/>
    </row>
    <row r="69">
      <c r="F69" s="10">
        <f>IF(OR(D69="",E69=""),"",D69*E69)</f>
        <v/>
      </c>
      <c r="G69" s="10">
        <f>IF(F69="","",IF(F69&gt;=17,"Critique",IF(F69&gt;=10,"Élevé",IF(F69&gt;=5,"Modéré","Faible"))))</f>
        <v/>
      </c>
      <c r="J69" s="8" t="n"/>
    </row>
    <row r="70">
      <c r="F70" s="10">
        <f>IF(OR(D70="",E70=""),"",D70*E70)</f>
        <v/>
      </c>
      <c r="G70" s="10">
        <f>IF(F70="","",IF(F70&gt;=17,"Critique",IF(F70&gt;=10,"Élevé",IF(F70&gt;=5,"Modéré","Faible"))))</f>
        <v/>
      </c>
      <c r="J70" s="8" t="n"/>
    </row>
    <row r="71">
      <c r="F71" s="10">
        <f>IF(OR(D71="",E71=""),"",D71*E71)</f>
        <v/>
      </c>
      <c r="G71" s="10">
        <f>IF(F71="","",IF(F71&gt;=17,"Critique",IF(F71&gt;=10,"Élevé",IF(F71&gt;=5,"Modéré","Faible"))))</f>
        <v/>
      </c>
      <c r="J71" s="8" t="n"/>
    </row>
    <row r="72">
      <c r="F72" s="10">
        <f>IF(OR(D72="",E72=""),"",D72*E72)</f>
        <v/>
      </c>
      <c r="G72" s="10">
        <f>IF(F72="","",IF(F72&gt;=17,"Critique",IF(F72&gt;=10,"Élevé",IF(F72&gt;=5,"Modéré","Faible"))))</f>
        <v/>
      </c>
      <c r="J72" s="8" t="n"/>
    </row>
    <row r="73">
      <c r="F73" s="10">
        <f>IF(OR(D73="",E73=""),"",D73*E73)</f>
        <v/>
      </c>
      <c r="G73" s="10">
        <f>IF(F73="","",IF(F73&gt;=17,"Critique",IF(F73&gt;=10,"Élevé",IF(F73&gt;=5,"Modéré","Faible"))))</f>
        <v/>
      </c>
      <c r="J73" s="8" t="n"/>
    </row>
    <row r="74">
      <c r="F74" s="10">
        <f>IF(OR(D74="",E74=""),"",D74*E74)</f>
        <v/>
      </c>
      <c r="G74" s="10">
        <f>IF(F74="","",IF(F74&gt;=17,"Critique",IF(F74&gt;=10,"Élevé",IF(F74&gt;=5,"Modéré","Faible"))))</f>
        <v/>
      </c>
      <c r="J74" s="8" t="n"/>
    </row>
    <row r="75">
      <c r="F75" s="10">
        <f>IF(OR(D75="",E75=""),"",D75*E75)</f>
        <v/>
      </c>
      <c r="G75" s="10">
        <f>IF(F75="","",IF(F75&gt;=17,"Critique",IF(F75&gt;=10,"Élevé",IF(F75&gt;=5,"Modéré","Faible"))))</f>
        <v/>
      </c>
      <c r="J75" s="8" t="n"/>
    </row>
    <row r="76">
      <c r="F76" s="10">
        <f>IF(OR(D76="",E76=""),"",D76*E76)</f>
        <v/>
      </c>
      <c r="G76" s="10">
        <f>IF(F76="","",IF(F76&gt;=17,"Critique",IF(F76&gt;=10,"Élevé",IF(F76&gt;=5,"Modéré","Faible"))))</f>
        <v/>
      </c>
      <c r="J76" s="8" t="n"/>
    </row>
    <row r="77">
      <c r="F77" s="10">
        <f>IF(OR(D77="",E77=""),"",D77*E77)</f>
        <v/>
      </c>
      <c r="G77" s="10">
        <f>IF(F77="","",IF(F77&gt;=17,"Critique",IF(F77&gt;=10,"Élevé",IF(F77&gt;=5,"Modéré","Faible"))))</f>
        <v/>
      </c>
      <c r="J77" s="8" t="n"/>
    </row>
    <row r="78">
      <c r="F78" s="10">
        <f>IF(OR(D78="",E78=""),"",D78*E78)</f>
        <v/>
      </c>
      <c r="G78" s="10">
        <f>IF(F78="","",IF(F78&gt;=17,"Critique",IF(F78&gt;=10,"Élevé",IF(F78&gt;=5,"Modéré","Faible"))))</f>
        <v/>
      </c>
      <c r="J78" s="8" t="n"/>
    </row>
    <row r="79">
      <c r="F79" s="10">
        <f>IF(OR(D79="",E79=""),"",D79*E79)</f>
        <v/>
      </c>
      <c r="G79" s="10">
        <f>IF(F79="","",IF(F79&gt;=17,"Critique",IF(F79&gt;=10,"Élevé",IF(F79&gt;=5,"Modéré","Faible"))))</f>
        <v/>
      </c>
      <c r="J79" s="8" t="n"/>
    </row>
    <row r="80">
      <c r="F80" s="10">
        <f>IF(OR(D80="",E80=""),"",D80*E80)</f>
        <v/>
      </c>
      <c r="G80" s="10">
        <f>IF(F80="","",IF(F80&gt;=17,"Critique",IF(F80&gt;=10,"Élevé",IF(F80&gt;=5,"Modéré","Faible"))))</f>
        <v/>
      </c>
      <c r="J80" s="8" t="n"/>
    </row>
    <row r="81">
      <c r="F81" s="10">
        <f>IF(OR(D81="",E81=""),"",D81*E81)</f>
        <v/>
      </c>
      <c r="G81" s="10">
        <f>IF(F81="","",IF(F81&gt;=17,"Critique",IF(F81&gt;=10,"Élevé",IF(F81&gt;=5,"Modéré","Faible"))))</f>
        <v/>
      </c>
      <c r="J81" s="8" t="n"/>
    </row>
    <row r="82">
      <c r="F82" s="10">
        <f>IF(OR(D82="",E82=""),"",D82*E82)</f>
        <v/>
      </c>
      <c r="G82" s="10">
        <f>IF(F82="","",IF(F82&gt;=17,"Critique",IF(F82&gt;=10,"Élevé",IF(F82&gt;=5,"Modéré","Faible"))))</f>
        <v/>
      </c>
      <c r="J82" s="8" t="n"/>
    </row>
    <row r="83">
      <c r="F83" s="10">
        <f>IF(OR(D83="",E83=""),"",D83*E83)</f>
        <v/>
      </c>
      <c r="G83" s="10">
        <f>IF(F83="","",IF(F83&gt;=17,"Critique",IF(F83&gt;=10,"Élevé",IF(F83&gt;=5,"Modéré","Faible"))))</f>
        <v/>
      </c>
      <c r="J83" s="8" t="n"/>
    </row>
    <row r="84">
      <c r="F84" s="10">
        <f>IF(OR(D84="",E84=""),"",D84*E84)</f>
        <v/>
      </c>
      <c r="G84" s="10">
        <f>IF(F84="","",IF(F84&gt;=17,"Critique",IF(F84&gt;=10,"Élevé",IF(F84&gt;=5,"Modéré","Faible"))))</f>
        <v/>
      </c>
      <c r="J84" s="8" t="n"/>
    </row>
    <row r="85">
      <c r="F85" s="10">
        <f>IF(OR(D85="",E85=""),"",D85*E85)</f>
        <v/>
      </c>
      <c r="G85" s="10">
        <f>IF(F85="","",IF(F85&gt;=17,"Critique",IF(F85&gt;=10,"Élevé",IF(F85&gt;=5,"Modéré","Faible"))))</f>
        <v/>
      </c>
      <c r="J85" s="8" t="n"/>
    </row>
    <row r="86">
      <c r="F86" s="10">
        <f>IF(OR(D86="",E86=""),"",D86*E86)</f>
        <v/>
      </c>
      <c r="G86" s="10">
        <f>IF(F86="","",IF(F86&gt;=17,"Critique",IF(F86&gt;=10,"Élevé",IF(F86&gt;=5,"Modéré","Faible"))))</f>
        <v/>
      </c>
      <c r="J86" s="8" t="n"/>
    </row>
    <row r="87">
      <c r="F87" s="10">
        <f>IF(OR(D87="",E87=""),"",D87*E87)</f>
        <v/>
      </c>
      <c r="G87" s="10">
        <f>IF(F87="","",IF(F87&gt;=17,"Critique",IF(F87&gt;=10,"Élevé",IF(F87&gt;=5,"Modéré","Faible"))))</f>
        <v/>
      </c>
      <c r="J87" s="8" t="n"/>
    </row>
    <row r="88">
      <c r="F88" s="10">
        <f>IF(OR(D88="",E88=""),"",D88*E88)</f>
        <v/>
      </c>
      <c r="G88" s="10">
        <f>IF(F88="","",IF(F88&gt;=17,"Critique",IF(F88&gt;=10,"Élevé",IF(F88&gt;=5,"Modéré","Faible"))))</f>
        <v/>
      </c>
      <c r="J88" s="8" t="n"/>
    </row>
    <row r="89">
      <c r="F89" s="10">
        <f>IF(OR(D89="",E89=""),"",D89*E89)</f>
        <v/>
      </c>
      <c r="G89" s="10">
        <f>IF(F89="","",IF(F89&gt;=17,"Critique",IF(F89&gt;=10,"Élevé",IF(F89&gt;=5,"Modéré","Faible"))))</f>
        <v/>
      </c>
      <c r="J89" s="8" t="n"/>
    </row>
    <row r="90">
      <c r="F90" s="10">
        <f>IF(OR(D90="",E90=""),"",D90*E90)</f>
        <v/>
      </c>
      <c r="G90" s="10">
        <f>IF(F90="","",IF(F90&gt;=17,"Critique",IF(F90&gt;=10,"Élevé",IF(F90&gt;=5,"Modéré","Faible"))))</f>
        <v/>
      </c>
      <c r="J90" s="8" t="n"/>
    </row>
    <row r="91">
      <c r="F91" s="10">
        <f>IF(OR(D91="",E91=""),"",D91*E91)</f>
        <v/>
      </c>
      <c r="G91" s="10">
        <f>IF(F91="","",IF(F91&gt;=17,"Critique",IF(F91&gt;=10,"Élevé",IF(F91&gt;=5,"Modéré","Faible"))))</f>
        <v/>
      </c>
      <c r="J91" s="8" t="n"/>
    </row>
    <row r="92">
      <c r="F92" s="10">
        <f>IF(OR(D92="",E92=""),"",D92*E92)</f>
        <v/>
      </c>
      <c r="G92" s="10">
        <f>IF(F92="","",IF(F92&gt;=17,"Critique",IF(F92&gt;=10,"Élevé",IF(F92&gt;=5,"Modéré","Faible"))))</f>
        <v/>
      </c>
      <c r="J92" s="8" t="n"/>
    </row>
    <row r="93">
      <c r="F93" s="10">
        <f>IF(OR(D93="",E93=""),"",D93*E93)</f>
        <v/>
      </c>
      <c r="G93" s="10">
        <f>IF(F93="","",IF(F93&gt;=17,"Critique",IF(F93&gt;=10,"Élevé",IF(F93&gt;=5,"Modéré","Faible"))))</f>
        <v/>
      </c>
      <c r="J93" s="8" t="n"/>
    </row>
    <row r="94">
      <c r="F94" s="10">
        <f>IF(OR(D94="",E94=""),"",D94*E94)</f>
        <v/>
      </c>
      <c r="G94" s="10">
        <f>IF(F94="","",IF(F94&gt;=17,"Critique",IF(F94&gt;=10,"Élevé",IF(F94&gt;=5,"Modéré","Faible"))))</f>
        <v/>
      </c>
      <c r="J94" s="8" t="n"/>
    </row>
    <row r="95">
      <c r="F95" s="10">
        <f>IF(OR(D95="",E95=""),"",D95*E95)</f>
        <v/>
      </c>
      <c r="G95" s="10">
        <f>IF(F95="","",IF(F95&gt;=17,"Critique",IF(F95&gt;=10,"Élevé",IF(F95&gt;=5,"Modéré","Faible"))))</f>
        <v/>
      </c>
      <c r="J95" s="8" t="n"/>
    </row>
    <row r="96">
      <c r="F96" s="10">
        <f>IF(OR(D96="",E96=""),"",D96*E96)</f>
        <v/>
      </c>
      <c r="G96" s="10">
        <f>IF(F96="","",IF(F96&gt;=17,"Critique",IF(F96&gt;=10,"Élevé",IF(F96&gt;=5,"Modéré","Faible"))))</f>
        <v/>
      </c>
      <c r="J96" s="8" t="n"/>
    </row>
    <row r="97">
      <c r="F97" s="10">
        <f>IF(OR(D97="",E97=""),"",D97*E97)</f>
        <v/>
      </c>
      <c r="G97" s="10">
        <f>IF(F97="","",IF(F97&gt;=17,"Critique",IF(F97&gt;=10,"Élevé",IF(F97&gt;=5,"Modéré","Faible"))))</f>
        <v/>
      </c>
      <c r="J97" s="8" t="n"/>
    </row>
    <row r="98">
      <c r="F98" s="10">
        <f>IF(OR(D98="",E98=""),"",D98*E98)</f>
        <v/>
      </c>
      <c r="G98" s="10">
        <f>IF(F98="","",IF(F98&gt;=17,"Critique",IF(F98&gt;=10,"Élevé",IF(F98&gt;=5,"Modéré","Faible"))))</f>
        <v/>
      </c>
      <c r="J98" s="8" t="n"/>
    </row>
    <row r="99">
      <c r="F99" s="10">
        <f>IF(OR(D99="",E99=""),"",D99*E99)</f>
        <v/>
      </c>
      <c r="G99" s="10">
        <f>IF(F99="","",IF(F99&gt;=17,"Critique",IF(F99&gt;=10,"Élevé",IF(F99&gt;=5,"Modéré","Faible"))))</f>
        <v/>
      </c>
      <c r="J99" s="8" t="n"/>
    </row>
    <row r="100">
      <c r="F100" s="10">
        <f>IF(OR(D100="",E100=""),"",D100*E100)</f>
        <v/>
      </c>
      <c r="G100" s="10">
        <f>IF(F100="","",IF(F100&gt;=17,"Critique",IF(F100&gt;=10,"Élevé",IF(F100&gt;=5,"Modéré","Faible"))))</f>
        <v/>
      </c>
      <c r="J100" s="8" t="n"/>
    </row>
    <row r="101">
      <c r="F101" s="10">
        <f>IF(OR(D101="",E101=""),"",D101*E101)</f>
        <v/>
      </c>
      <c r="G101" s="10">
        <f>IF(F101="","",IF(F101&gt;=17,"Critique",IF(F101&gt;=10,"Élevé",IF(F101&gt;=5,"Modéré","Faible"))))</f>
        <v/>
      </c>
      <c r="J101" s="8" t="n"/>
    </row>
    <row r="102">
      <c r="F102" s="10">
        <f>IF(OR(D102="",E102=""),"",D102*E102)</f>
        <v/>
      </c>
      <c r="G102" s="10">
        <f>IF(F102="","",IF(F102&gt;=17,"Critique",IF(F102&gt;=10,"Élevé",IF(F102&gt;=5,"Modéré","Faible"))))</f>
        <v/>
      </c>
      <c r="J102" s="8" t="n"/>
    </row>
    <row r="103">
      <c r="F103" s="10">
        <f>IF(OR(D103="",E103=""),"",D103*E103)</f>
        <v/>
      </c>
      <c r="G103" s="10">
        <f>IF(F103="","",IF(F103&gt;=17,"Critique",IF(F103&gt;=10,"Élevé",IF(F103&gt;=5,"Modéré","Faible"))))</f>
        <v/>
      </c>
      <c r="J103" s="8" t="n"/>
    </row>
    <row r="104">
      <c r="F104" s="10">
        <f>IF(OR(D104="",E104=""),"",D104*E104)</f>
        <v/>
      </c>
      <c r="G104" s="10">
        <f>IF(F104="","",IF(F104&gt;=17,"Critique",IF(F104&gt;=10,"Élevé",IF(F104&gt;=5,"Modéré","Faible"))))</f>
        <v/>
      </c>
      <c r="J104" s="8" t="n"/>
    </row>
    <row r="105">
      <c r="F105" s="10">
        <f>IF(OR(D105="",E105=""),"",D105*E105)</f>
        <v/>
      </c>
      <c r="G105" s="10">
        <f>IF(F105="","",IF(F105&gt;=17,"Critique",IF(F105&gt;=10,"Élevé",IF(F105&gt;=5,"Modéré","Faible"))))</f>
        <v/>
      </c>
      <c r="J105" s="8" t="n"/>
    </row>
    <row r="106">
      <c r="F106" s="10">
        <f>IF(OR(D106="",E106=""),"",D106*E106)</f>
        <v/>
      </c>
      <c r="G106" s="10">
        <f>IF(F106="","",IF(F106&gt;=17,"Critique",IF(F106&gt;=10,"Élevé",IF(F106&gt;=5,"Modéré","Faible"))))</f>
        <v/>
      </c>
      <c r="J106" s="8" t="n"/>
    </row>
    <row r="107">
      <c r="F107" s="10">
        <f>IF(OR(D107="",E107=""),"",D107*E107)</f>
        <v/>
      </c>
      <c r="G107" s="10">
        <f>IF(F107="","",IF(F107&gt;=17,"Critique",IF(F107&gt;=10,"Élevé",IF(F107&gt;=5,"Modéré","Faible"))))</f>
        <v/>
      </c>
      <c r="J107" s="8" t="n"/>
    </row>
    <row r="108">
      <c r="F108" s="10">
        <f>IF(OR(D108="",E108=""),"",D108*E108)</f>
        <v/>
      </c>
      <c r="G108" s="10">
        <f>IF(F108="","",IF(F108&gt;=17,"Critique",IF(F108&gt;=10,"Élevé",IF(F108&gt;=5,"Modéré","Faible"))))</f>
        <v/>
      </c>
      <c r="J108" s="8" t="n"/>
    </row>
    <row r="109">
      <c r="F109" s="10">
        <f>IF(OR(D109="",E109=""),"",D109*E109)</f>
        <v/>
      </c>
      <c r="G109" s="10">
        <f>IF(F109="","",IF(F109&gt;=17,"Critique",IF(F109&gt;=10,"Élevé",IF(F109&gt;=5,"Modéré","Faible"))))</f>
        <v/>
      </c>
      <c r="J109" s="8" t="n"/>
    </row>
    <row r="110">
      <c r="F110" s="10">
        <f>IF(OR(D110="",E110=""),"",D110*E110)</f>
        <v/>
      </c>
      <c r="G110" s="10">
        <f>IF(F110="","",IF(F110&gt;=17,"Critique",IF(F110&gt;=10,"Élevé",IF(F110&gt;=5,"Modéré","Faible"))))</f>
        <v/>
      </c>
      <c r="J110" s="8" t="n"/>
    </row>
    <row r="111">
      <c r="F111" s="10">
        <f>IF(OR(D111="",E111=""),"",D111*E111)</f>
        <v/>
      </c>
      <c r="G111" s="10">
        <f>IF(F111="","",IF(F111&gt;=17,"Critique",IF(F111&gt;=10,"Élevé",IF(F111&gt;=5,"Modéré","Faible"))))</f>
        <v/>
      </c>
      <c r="J111" s="8" t="n"/>
    </row>
    <row r="112">
      <c r="F112" s="10">
        <f>IF(OR(D112="",E112=""),"",D112*E112)</f>
        <v/>
      </c>
      <c r="G112" s="10">
        <f>IF(F112="","",IF(F112&gt;=17,"Critique",IF(F112&gt;=10,"Élevé",IF(F112&gt;=5,"Modéré","Faible"))))</f>
        <v/>
      </c>
      <c r="J112" s="8" t="n"/>
    </row>
    <row r="113">
      <c r="F113" s="10">
        <f>IF(OR(D113="",E113=""),"",D113*E113)</f>
        <v/>
      </c>
      <c r="G113" s="10">
        <f>IF(F113="","",IF(F113&gt;=17,"Critique",IF(F113&gt;=10,"Élevé",IF(F113&gt;=5,"Modéré","Faible"))))</f>
        <v/>
      </c>
      <c r="J113" s="8" t="n"/>
    </row>
    <row r="114">
      <c r="F114" s="10">
        <f>IF(OR(D114="",E114=""),"",D114*E114)</f>
        <v/>
      </c>
      <c r="G114" s="10">
        <f>IF(F114="","",IF(F114&gt;=17,"Critique",IF(F114&gt;=10,"Élevé",IF(F114&gt;=5,"Modéré","Faible"))))</f>
        <v/>
      </c>
      <c r="J114" s="8" t="n"/>
    </row>
    <row r="115">
      <c r="F115" s="10">
        <f>IF(OR(D115="",E115=""),"",D115*E115)</f>
        <v/>
      </c>
      <c r="G115" s="10">
        <f>IF(F115="","",IF(F115&gt;=17,"Critique",IF(F115&gt;=10,"Élevé",IF(F115&gt;=5,"Modéré","Faible"))))</f>
        <v/>
      </c>
      <c r="J115" s="8" t="n"/>
    </row>
    <row r="116">
      <c r="F116" s="10">
        <f>IF(OR(D116="",E116=""),"",D116*E116)</f>
        <v/>
      </c>
      <c r="G116" s="10">
        <f>IF(F116="","",IF(F116&gt;=17,"Critique",IF(F116&gt;=10,"Élevé",IF(F116&gt;=5,"Modéré","Faible"))))</f>
        <v/>
      </c>
      <c r="J116" s="8" t="n"/>
    </row>
    <row r="117">
      <c r="F117" s="10">
        <f>IF(OR(D117="",E117=""),"",D117*E117)</f>
        <v/>
      </c>
      <c r="G117" s="10">
        <f>IF(F117="","",IF(F117&gt;=17,"Critique",IF(F117&gt;=10,"Élevé",IF(F117&gt;=5,"Modéré","Faible"))))</f>
        <v/>
      </c>
      <c r="J117" s="8" t="n"/>
    </row>
    <row r="118">
      <c r="F118" s="10">
        <f>IF(OR(D118="",E118=""),"",D118*E118)</f>
        <v/>
      </c>
      <c r="G118" s="10">
        <f>IF(F118="","",IF(F118&gt;=17,"Critique",IF(F118&gt;=10,"Élevé",IF(F118&gt;=5,"Modéré","Faible"))))</f>
        <v/>
      </c>
      <c r="J118" s="8" t="n"/>
    </row>
    <row r="119">
      <c r="F119" s="10">
        <f>IF(OR(D119="",E119=""),"",D119*E119)</f>
        <v/>
      </c>
      <c r="G119" s="10">
        <f>IF(F119="","",IF(F119&gt;=17,"Critique",IF(F119&gt;=10,"Élevé",IF(F119&gt;=5,"Modéré","Faible"))))</f>
        <v/>
      </c>
      <c r="J119" s="8" t="n"/>
    </row>
    <row r="120">
      <c r="F120" s="10">
        <f>IF(OR(D120="",E120=""),"",D120*E120)</f>
        <v/>
      </c>
      <c r="G120" s="10">
        <f>IF(F120="","",IF(F120&gt;=17,"Critique",IF(F120&gt;=10,"Élevé",IF(F120&gt;=5,"Modéré","Faible"))))</f>
        <v/>
      </c>
      <c r="J120" s="8" t="n"/>
    </row>
    <row r="121">
      <c r="F121" s="10">
        <f>IF(OR(D121="",E121=""),"",D121*E121)</f>
        <v/>
      </c>
      <c r="G121" s="10">
        <f>IF(F121="","",IF(F121&gt;=17,"Critique",IF(F121&gt;=10,"Élevé",IF(F121&gt;=5,"Modéré","Faible"))))</f>
        <v/>
      </c>
      <c r="J121" s="8" t="n"/>
    </row>
    <row r="122">
      <c r="F122" s="10">
        <f>IF(OR(D122="",E122=""),"",D122*E122)</f>
        <v/>
      </c>
      <c r="G122" s="10">
        <f>IF(F122="","",IF(F122&gt;=17,"Critique",IF(F122&gt;=10,"Élevé",IF(F122&gt;=5,"Modéré","Faible"))))</f>
        <v/>
      </c>
      <c r="J122" s="8" t="n"/>
    </row>
    <row r="123">
      <c r="F123" s="10">
        <f>IF(OR(D123="",E123=""),"",D123*E123)</f>
        <v/>
      </c>
      <c r="G123" s="10">
        <f>IF(F123="","",IF(F123&gt;=17,"Critique",IF(F123&gt;=10,"Élevé",IF(F123&gt;=5,"Modéré","Faible"))))</f>
        <v/>
      </c>
      <c r="J123" s="8" t="n"/>
    </row>
    <row r="124">
      <c r="F124" s="10">
        <f>IF(OR(D124="",E124=""),"",D124*E124)</f>
        <v/>
      </c>
      <c r="G124" s="10">
        <f>IF(F124="","",IF(F124&gt;=17,"Critique",IF(F124&gt;=10,"Élevé",IF(F124&gt;=5,"Modéré","Faible"))))</f>
        <v/>
      </c>
      <c r="J124" s="8" t="n"/>
    </row>
    <row r="125">
      <c r="F125" s="10">
        <f>IF(OR(D125="",E125=""),"",D125*E125)</f>
        <v/>
      </c>
      <c r="G125" s="10">
        <f>IF(F125="","",IF(F125&gt;=17,"Critique",IF(F125&gt;=10,"Élevé",IF(F125&gt;=5,"Modéré","Faible"))))</f>
        <v/>
      </c>
      <c r="J125" s="8" t="n"/>
    </row>
    <row r="126">
      <c r="F126" s="10">
        <f>IF(OR(D126="",E126=""),"",D126*E126)</f>
        <v/>
      </c>
      <c r="G126" s="10">
        <f>IF(F126="","",IF(F126&gt;=17,"Critique",IF(F126&gt;=10,"Élevé",IF(F126&gt;=5,"Modéré","Faible"))))</f>
        <v/>
      </c>
      <c r="J126" s="8" t="n"/>
    </row>
    <row r="127">
      <c r="F127" s="10">
        <f>IF(OR(D127="",E127=""),"",D127*E127)</f>
        <v/>
      </c>
      <c r="G127" s="10">
        <f>IF(F127="","",IF(F127&gt;=17,"Critique",IF(F127&gt;=10,"Élevé",IF(F127&gt;=5,"Modéré","Faible"))))</f>
        <v/>
      </c>
      <c r="J127" s="8" t="n"/>
    </row>
    <row r="128">
      <c r="F128" s="10">
        <f>IF(OR(D128="",E128=""),"",D128*E128)</f>
        <v/>
      </c>
      <c r="G128" s="10">
        <f>IF(F128="","",IF(F128&gt;=17,"Critique",IF(F128&gt;=10,"Élevé",IF(F128&gt;=5,"Modéré","Faible"))))</f>
        <v/>
      </c>
      <c r="J128" s="8" t="n"/>
    </row>
    <row r="129">
      <c r="F129" s="10">
        <f>IF(OR(D129="",E129=""),"",D129*E129)</f>
        <v/>
      </c>
      <c r="G129" s="10">
        <f>IF(F129="","",IF(F129&gt;=17,"Critique",IF(F129&gt;=10,"Élevé",IF(F129&gt;=5,"Modéré","Faible"))))</f>
        <v/>
      </c>
      <c r="J129" s="8" t="n"/>
    </row>
    <row r="130">
      <c r="F130" s="10">
        <f>IF(OR(D130="",E130=""),"",D130*E130)</f>
        <v/>
      </c>
      <c r="G130" s="10">
        <f>IF(F130="","",IF(F130&gt;=17,"Critique",IF(F130&gt;=10,"Élevé",IF(F130&gt;=5,"Modéré","Faible"))))</f>
        <v/>
      </c>
      <c r="J130" s="8" t="n"/>
    </row>
    <row r="131">
      <c r="F131" s="10">
        <f>IF(OR(D131="",E131=""),"",D131*E131)</f>
        <v/>
      </c>
      <c r="G131" s="10">
        <f>IF(F131="","",IF(F131&gt;=17,"Critique",IF(F131&gt;=10,"Élevé",IF(F131&gt;=5,"Modéré","Faible"))))</f>
        <v/>
      </c>
      <c r="J131" s="8" t="n"/>
    </row>
    <row r="132">
      <c r="F132" s="10">
        <f>IF(OR(D132="",E132=""),"",D132*E132)</f>
        <v/>
      </c>
      <c r="G132" s="10">
        <f>IF(F132="","",IF(F132&gt;=17,"Critique",IF(F132&gt;=10,"Élevé",IF(F132&gt;=5,"Modéré","Faible"))))</f>
        <v/>
      </c>
      <c r="J132" s="8" t="n"/>
    </row>
    <row r="133">
      <c r="F133" s="10">
        <f>IF(OR(D133="",E133=""),"",D133*E133)</f>
        <v/>
      </c>
      <c r="G133" s="10">
        <f>IF(F133="","",IF(F133&gt;=17,"Critique",IF(F133&gt;=10,"Élevé",IF(F133&gt;=5,"Modéré","Faible"))))</f>
        <v/>
      </c>
      <c r="J133" s="8" t="n"/>
    </row>
    <row r="134">
      <c r="F134" s="10">
        <f>IF(OR(D134="",E134=""),"",D134*E134)</f>
        <v/>
      </c>
      <c r="G134" s="10">
        <f>IF(F134="","",IF(F134&gt;=17,"Critique",IF(F134&gt;=10,"Élevé",IF(F134&gt;=5,"Modéré","Faible"))))</f>
        <v/>
      </c>
      <c r="J134" s="8" t="n"/>
    </row>
    <row r="135">
      <c r="F135" s="10">
        <f>IF(OR(D135="",E135=""),"",D135*E135)</f>
        <v/>
      </c>
      <c r="G135" s="10">
        <f>IF(F135="","",IF(F135&gt;=17,"Critique",IF(F135&gt;=10,"Élevé",IF(F135&gt;=5,"Modéré","Faible"))))</f>
        <v/>
      </c>
      <c r="J135" s="8" t="n"/>
    </row>
    <row r="136">
      <c r="F136" s="10">
        <f>IF(OR(D136="",E136=""),"",D136*E136)</f>
        <v/>
      </c>
      <c r="G136" s="10">
        <f>IF(F136="","",IF(F136&gt;=17,"Critique",IF(F136&gt;=10,"Élevé",IF(F136&gt;=5,"Modéré","Faible"))))</f>
        <v/>
      </c>
      <c r="J136" s="8" t="n"/>
    </row>
    <row r="137">
      <c r="F137" s="10">
        <f>IF(OR(D137="",E137=""),"",D137*E137)</f>
        <v/>
      </c>
      <c r="G137" s="10">
        <f>IF(F137="","",IF(F137&gt;=17,"Critique",IF(F137&gt;=10,"Élevé",IF(F137&gt;=5,"Modéré","Faible"))))</f>
        <v/>
      </c>
      <c r="J137" s="8" t="n"/>
    </row>
    <row r="138">
      <c r="F138" s="10">
        <f>IF(OR(D138="",E138=""),"",D138*E138)</f>
        <v/>
      </c>
      <c r="G138" s="10">
        <f>IF(F138="","",IF(F138&gt;=17,"Critique",IF(F138&gt;=10,"Élevé",IF(F138&gt;=5,"Modéré","Faible"))))</f>
        <v/>
      </c>
      <c r="J138" s="8" t="n"/>
    </row>
    <row r="139">
      <c r="F139" s="10">
        <f>IF(OR(D139="",E139=""),"",D139*E139)</f>
        <v/>
      </c>
      <c r="G139" s="10">
        <f>IF(F139="","",IF(F139&gt;=17,"Critique",IF(F139&gt;=10,"Élevé",IF(F139&gt;=5,"Modéré","Faible"))))</f>
        <v/>
      </c>
      <c r="J139" s="8" t="n"/>
    </row>
    <row r="140">
      <c r="F140" s="10">
        <f>IF(OR(D140="",E140=""),"",D140*E140)</f>
        <v/>
      </c>
      <c r="G140" s="10">
        <f>IF(F140="","",IF(F140&gt;=17,"Critique",IF(F140&gt;=10,"Élevé",IF(F140&gt;=5,"Modéré","Faible"))))</f>
        <v/>
      </c>
      <c r="J140" s="8" t="n"/>
    </row>
    <row r="141">
      <c r="F141" s="10">
        <f>IF(OR(D141="",E141=""),"",D141*E141)</f>
        <v/>
      </c>
      <c r="G141" s="10">
        <f>IF(F141="","",IF(F141&gt;=17,"Critique",IF(F141&gt;=10,"Élevé",IF(F141&gt;=5,"Modéré","Faible"))))</f>
        <v/>
      </c>
      <c r="J141" s="8" t="n"/>
    </row>
    <row r="142">
      <c r="F142" s="10">
        <f>IF(OR(D142="",E142=""),"",D142*E142)</f>
        <v/>
      </c>
      <c r="G142" s="10">
        <f>IF(F142="","",IF(F142&gt;=17,"Critique",IF(F142&gt;=10,"Élevé",IF(F142&gt;=5,"Modéré","Faible"))))</f>
        <v/>
      </c>
      <c r="J142" s="8" t="n"/>
    </row>
    <row r="143">
      <c r="F143" s="10">
        <f>IF(OR(D143="",E143=""),"",D143*E143)</f>
        <v/>
      </c>
      <c r="G143" s="10">
        <f>IF(F143="","",IF(F143&gt;=17,"Critique",IF(F143&gt;=10,"Élevé",IF(F143&gt;=5,"Modéré","Faible"))))</f>
        <v/>
      </c>
      <c r="J143" s="8" t="n"/>
    </row>
    <row r="144">
      <c r="F144" s="10">
        <f>IF(OR(D144="",E144=""),"",D144*E144)</f>
        <v/>
      </c>
      <c r="G144" s="10">
        <f>IF(F144="","",IF(F144&gt;=17,"Critique",IF(F144&gt;=10,"Élevé",IF(F144&gt;=5,"Modéré","Faible"))))</f>
        <v/>
      </c>
      <c r="J144" s="8" t="n"/>
    </row>
    <row r="145">
      <c r="F145" s="10">
        <f>IF(OR(D145="",E145=""),"",D145*E145)</f>
        <v/>
      </c>
      <c r="G145" s="10">
        <f>IF(F145="","",IF(F145&gt;=17,"Critique",IF(F145&gt;=10,"Élevé",IF(F145&gt;=5,"Modéré","Faible"))))</f>
        <v/>
      </c>
      <c r="J145" s="8" t="n"/>
    </row>
    <row r="146">
      <c r="F146" s="10">
        <f>IF(OR(D146="",E146=""),"",D146*E146)</f>
        <v/>
      </c>
      <c r="G146" s="10">
        <f>IF(F146="","",IF(F146&gt;=17,"Critique",IF(F146&gt;=10,"Élevé",IF(F146&gt;=5,"Modéré","Faible"))))</f>
        <v/>
      </c>
      <c r="J146" s="8" t="n"/>
    </row>
    <row r="147">
      <c r="F147" s="10">
        <f>IF(OR(D147="",E147=""),"",D147*E147)</f>
        <v/>
      </c>
      <c r="G147" s="10">
        <f>IF(F147="","",IF(F147&gt;=17,"Critique",IF(F147&gt;=10,"Élevé",IF(F147&gt;=5,"Modéré","Faible"))))</f>
        <v/>
      </c>
      <c r="J147" s="8" t="n"/>
    </row>
    <row r="148">
      <c r="F148" s="10">
        <f>IF(OR(D148="",E148=""),"",D148*E148)</f>
        <v/>
      </c>
      <c r="G148" s="10">
        <f>IF(F148="","",IF(F148&gt;=17,"Critique",IF(F148&gt;=10,"Élevé",IF(F148&gt;=5,"Modéré","Faible"))))</f>
        <v/>
      </c>
      <c r="J148" s="8" t="n"/>
    </row>
    <row r="149">
      <c r="F149" s="10">
        <f>IF(OR(D149="",E149=""),"",D149*E149)</f>
        <v/>
      </c>
      <c r="G149" s="10">
        <f>IF(F149="","",IF(F149&gt;=17,"Critique",IF(F149&gt;=10,"Élevé",IF(F149&gt;=5,"Modéré","Faible"))))</f>
        <v/>
      </c>
      <c r="J149" s="8" t="n"/>
    </row>
    <row r="150">
      <c r="F150" s="10">
        <f>IF(OR(D150="",E150=""),"",D150*E150)</f>
        <v/>
      </c>
      <c r="G150" s="10">
        <f>IF(F150="","",IF(F150&gt;=17,"Critique",IF(F150&gt;=10,"Élevé",IF(F150&gt;=5,"Modéré","Faible"))))</f>
        <v/>
      </c>
      <c r="J150" s="8" t="n"/>
    </row>
    <row r="151">
      <c r="F151" s="10">
        <f>IF(OR(D151="",E151=""),"",D151*E151)</f>
        <v/>
      </c>
      <c r="G151" s="10">
        <f>IF(F151="","",IF(F151&gt;=17,"Critique",IF(F151&gt;=10,"Élevé",IF(F151&gt;=5,"Modéré","Faible"))))</f>
        <v/>
      </c>
      <c r="J151" s="8" t="n"/>
    </row>
    <row r="152">
      <c r="F152" s="10">
        <f>IF(OR(D152="",E152=""),"",D152*E152)</f>
        <v/>
      </c>
      <c r="G152" s="10">
        <f>IF(F152="","",IF(F152&gt;=17,"Critique",IF(F152&gt;=10,"Élevé",IF(F152&gt;=5,"Modéré","Faible"))))</f>
        <v/>
      </c>
      <c r="J152" s="8" t="n"/>
    </row>
    <row r="153">
      <c r="F153" s="10">
        <f>IF(OR(D153="",E153=""),"",D153*E153)</f>
        <v/>
      </c>
      <c r="G153" s="10">
        <f>IF(F153="","",IF(F153&gt;=17,"Critique",IF(F153&gt;=10,"Élevé",IF(F153&gt;=5,"Modéré","Faible"))))</f>
        <v/>
      </c>
      <c r="J153" s="8" t="n"/>
    </row>
    <row r="154">
      <c r="F154" s="10">
        <f>IF(OR(D154="",E154=""),"",D154*E154)</f>
        <v/>
      </c>
      <c r="G154" s="10">
        <f>IF(F154="","",IF(F154&gt;=17,"Critique",IF(F154&gt;=10,"Élevé",IF(F154&gt;=5,"Modéré","Faible"))))</f>
        <v/>
      </c>
      <c r="J154" s="8" t="n"/>
    </row>
    <row r="155">
      <c r="F155" s="10">
        <f>IF(OR(D155="",E155=""),"",D155*E155)</f>
        <v/>
      </c>
      <c r="G155" s="10">
        <f>IF(F155="","",IF(F155&gt;=17,"Critique",IF(F155&gt;=10,"Élevé",IF(F155&gt;=5,"Modéré","Faible"))))</f>
        <v/>
      </c>
      <c r="J155" s="8" t="n"/>
    </row>
    <row r="156">
      <c r="F156" s="10">
        <f>IF(OR(D156="",E156=""),"",D156*E156)</f>
        <v/>
      </c>
      <c r="G156" s="10">
        <f>IF(F156="","",IF(F156&gt;=17,"Critique",IF(F156&gt;=10,"Élevé",IF(F156&gt;=5,"Modéré","Faible"))))</f>
        <v/>
      </c>
      <c r="J156" s="8" t="n"/>
    </row>
    <row r="157">
      <c r="F157" s="10">
        <f>IF(OR(D157="",E157=""),"",D157*E157)</f>
        <v/>
      </c>
      <c r="G157" s="10">
        <f>IF(F157="","",IF(F157&gt;=17,"Critique",IF(F157&gt;=10,"Élevé",IF(F157&gt;=5,"Modéré","Faible"))))</f>
        <v/>
      </c>
      <c r="J157" s="8" t="n"/>
    </row>
    <row r="158">
      <c r="F158" s="10">
        <f>IF(OR(D158="",E158=""),"",D158*E158)</f>
        <v/>
      </c>
      <c r="G158" s="10">
        <f>IF(F158="","",IF(F158&gt;=17,"Critique",IF(F158&gt;=10,"Élevé",IF(F158&gt;=5,"Modéré","Faible"))))</f>
        <v/>
      </c>
      <c r="J158" s="8" t="n"/>
    </row>
    <row r="159">
      <c r="F159" s="10">
        <f>IF(OR(D159="",E159=""),"",D159*E159)</f>
        <v/>
      </c>
      <c r="G159" s="10">
        <f>IF(F159="","",IF(F159&gt;=17,"Critique",IF(F159&gt;=10,"Élevé",IF(F159&gt;=5,"Modéré","Faible"))))</f>
        <v/>
      </c>
      <c r="J159" s="8" t="n"/>
    </row>
    <row r="160">
      <c r="F160" s="10">
        <f>IF(OR(D160="",E160=""),"",D160*E160)</f>
        <v/>
      </c>
      <c r="G160" s="10">
        <f>IF(F160="","",IF(F160&gt;=17,"Critique",IF(F160&gt;=10,"Élevé",IF(F160&gt;=5,"Modéré","Faible"))))</f>
        <v/>
      </c>
      <c r="J160" s="8" t="n"/>
    </row>
    <row r="161">
      <c r="F161" s="10">
        <f>IF(OR(D161="",E161=""),"",D161*E161)</f>
        <v/>
      </c>
      <c r="G161" s="10">
        <f>IF(F161="","",IF(F161&gt;=17,"Critique",IF(F161&gt;=10,"Élevé",IF(F161&gt;=5,"Modéré","Faible"))))</f>
        <v/>
      </c>
      <c r="J161" s="8" t="n"/>
    </row>
    <row r="162">
      <c r="F162" s="10">
        <f>IF(OR(D162="",E162=""),"",D162*E162)</f>
        <v/>
      </c>
      <c r="G162" s="10">
        <f>IF(F162="","",IF(F162&gt;=17,"Critique",IF(F162&gt;=10,"Élevé",IF(F162&gt;=5,"Modéré","Faible"))))</f>
        <v/>
      </c>
      <c r="J162" s="8" t="n"/>
    </row>
    <row r="163">
      <c r="F163" s="10">
        <f>IF(OR(D163="",E163=""),"",D163*E163)</f>
        <v/>
      </c>
      <c r="G163" s="10">
        <f>IF(F163="","",IF(F163&gt;=17,"Critique",IF(F163&gt;=10,"Élevé",IF(F163&gt;=5,"Modéré","Faible"))))</f>
        <v/>
      </c>
      <c r="J163" s="8" t="n"/>
    </row>
    <row r="164">
      <c r="F164" s="10">
        <f>IF(OR(D164="",E164=""),"",D164*E164)</f>
        <v/>
      </c>
      <c r="G164" s="10">
        <f>IF(F164="","",IF(F164&gt;=17,"Critique",IF(F164&gt;=10,"Élevé",IF(F164&gt;=5,"Modéré","Faible"))))</f>
        <v/>
      </c>
      <c r="J164" s="8" t="n"/>
    </row>
    <row r="165">
      <c r="F165" s="10">
        <f>IF(OR(D165="",E165=""),"",D165*E165)</f>
        <v/>
      </c>
      <c r="G165" s="10">
        <f>IF(F165="","",IF(F165&gt;=17,"Critique",IF(F165&gt;=10,"Élevé",IF(F165&gt;=5,"Modéré","Faible"))))</f>
        <v/>
      </c>
      <c r="J165" s="8" t="n"/>
    </row>
    <row r="166">
      <c r="F166" s="10">
        <f>IF(OR(D166="",E166=""),"",D166*E166)</f>
        <v/>
      </c>
      <c r="G166" s="10">
        <f>IF(F166="","",IF(F166&gt;=17,"Critique",IF(F166&gt;=10,"Élevé",IF(F166&gt;=5,"Modéré","Faible"))))</f>
        <v/>
      </c>
      <c r="J166" s="8" t="n"/>
    </row>
    <row r="167">
      <c r="F167" s="10">
        <f>IF(OR(D167="",E167=""),"",D167*E167)</f>
        <v/>
      </c>
      <c r="G167" s="10">
        <f>IF(F167="","",IF(F167&gt;=17,"Critique",IF(F167&gt;=10,"Élevé",IF(F167&gt;=5,"Modéré","Faible"))))</f>
        <v/>
      </c>
      <c r="J167" s="8" t="n"/>
    </row>
    <row r="168">
      <c r="F168" s="10">
        <f>IF(OR(D168="",E168=""),"",D168*E168)</f>
        <v/>
      </c>
      <c r="G168" s="10">
        <f>IF(F168="","",IF(F168&gt;=17,"Critique",IF(F168&gt;=10,"Élevé",IF(F168&gt;=5,"Modéré","Faible"))))</f>
        <v/>
      </c>
      <c r="J168" s="8" t="n"/>
    </row>
    <row r="169">
      <c r="F169" s="10">
        <f>IF(OR(D169="",E169=""),"",D169*E169)</f>
        <v/>
      </c>
      <c r="G169" s="10">
        <f>IF(F169="","",IF(F169&gt;=17,"Critique",IF(F169&gt;=10,"Élevé",IF(F169&gt;=5,"Modéré","Faible"))))</f>
        <v/>
      </c>
      <c r="J169" s="8" t="n"/>
    </row>
    <row r="170">
      <c r="F170" s="10">
        <f>IF(OR(D170="",E170=""),"",D170*E170)</f>
        <v/>
      </c>
      <c r="G170" s="10">
        <f>IF(F170="","",IF(F170&gt;=17,"Critique",IF(F170&gt;=10,"Élevé",IF(F170&gt;=5,"Modéré","Faible"))))</f>
        <v/>
      </c>
      <c r="J170" s="8" t="n"/>
    </row>
    <row r="171">
      <c r="F171" s="10">
        <f>IF(OR(D171="",E171=""),"",D171*E171)</f>
        <v/>
      </c>
      <c r="G171" s="10">
        <f>IF(F171="","",IF(F171&gt;=17,"Critique",IF(F171&gt;=10,"Élevé",IF(F171&gt;=5,"Modéré","Faible"))))</f>
        <v/>
      </c>
      <c r="J171" s="8" t="n"/>
    </row>
    <row r="172">
      <c r="F172" s="10">
        <f>IF(OR(D172="",E172=""),"",D172*E172)</f>
        <v/>
      </c>
      <c r="G172" s="10">
        <f>IF(F172="","",IF(F172&gt;=17,"Critique",IF(F172&gt;=10,"Élevé",IF(F172&gt;=5,"Modéré","Faible"))))</f>
        <v/>
      </c>
      <c r="J172" s="8" t="n"/>
    </row>
    <row r="173">
      <c r="F173" s="10">
        <f>IF(OR(D173="",E173=""),"",D173*E173)</f>
        <v/>
      </c>
      <c r="G173" s="10">
        <f>IF(F173="","",IF(F173&gt;=17,"Critique",IF(F173&gt;=10,"Élevé",IF(F173&gt;=5,"Modéré","Faible"))))</f>
        <v/>
      </c>
      <c r="J173" s="8" t="n"/>
    </row>
    <row r="174">
      <c r="F174" s="10">
        <f>IF(OR(D174="",E174=""),"",D174*E174)</f>
        <v/>
      </c>
      <c r="G174" s="10">
        <f>IF(F174="","",IF(F174&gt;=17,"Critique",IF(F174&gt;=10,"Élevé",IF(F174&gt;=5,"Modéré","Faible"))))</f>
        <v/>
      </c>
      <c r="J174" s="8" t="n"/>
    </row>
    <row r="175">
      <c r="F175" s="10">
        <f>IF(OR(D175="",E175=""),"",D175*E175)</f>
        <v/>
      </c>
      <c r="G175" s="10">
        <f>IF(F175="","",IF(F175&gt;=17,"Critique",IF(F175&gt;=10,"Élevé",IF(F175&gt;=5,"Modéré","Faible"))))</f>
        <v/>
      </c>
      <c r="J175" s="8" t="n"/>
    </row>
    <row r="176">
      <c r="F176" s="10">
        <f>IF(OR(D176="",E176=""),"",D176*E176)</f>
        <v/>
      </c>
      <c r="G176" s="10">
        <f>IF(F176="","",IF(F176&gt;=17,"Critique",IF(F176&gt;=10,"Élevé",IF(F176&gt;=5,"Modéré","Faible"))))</f>
        <v/>
      </c>
      <c r="J176" s="8" t="n"/>
    </row>
    <row r="177">
      <c r="F177" s="10">
        <f>IF(OR(D177="",E177=""),"",D177*E177)</f>
        <v/>
      </c>
      <c r="G177" s="10">
        <f>IF(F177="","",IF(F177&gt;=17,"Critique",IF(F177&gt;=10,"Élevé",IF(F177&gt;=5,"Modéré","Faible"))))</f>
        <v/>
      </c>
      <c r="J177" s="8" t="n"/>
    </row>
    <row r="178">
      <c r="F178" s="10">
        <f>IF(OR(D178="",E178=""),"",D178*E178)</f>
        <v/>
      </c>
      <c r="G178" s="10">
        <f>IF(F178="","",IF(F178&gt;=17,"Critique",IF(F178&gt;=10,"Élevé",IF(F178&gt;=5,"Modéré","Faible"))))</f>
        <v/>
      </c>
      <c r="J178" s="8" t="n"/>
    </row>
    <row r="179">
      <c r="F179" s="10">
        <f>IF(OR(D179="",E179=""),"",D179*E179)</f>
        <v/>
      </c>
      <c r="G179" s="10">
        <f>IF(F179="","",IF(F179&gt;=17,"Critique",IF(F179&gt;=10,"Élevé",IF(F179&gt;=5,"Modéré","Faible"))))</f>
        <v/>
      </c>
      <c r="J179" s="8" t="n"/>
    </row>
    <row r="180">
      <c r="F180" s="10">
        <f>IF(OR(D180="",E180=""),"",D180*E180)</f>
        <v/>
      </c>
      <c r="G180" s="10">
        <f>IF(F180="","",IF(F180&gt;=17,"Critique",IF(F180&gt;=10,"Élevé",IF(F180&gt;=5,"Modéré","Faible"))))</f>
        <v/>
      </c>
      <c r="J180" s="8" t="n"/>
    </row>
    <row r="181">
      <c r="F181" s="10">
        <f>IF(OR(D181="",E181=""),"",D181*E181)</f>
        <v/>
      </c>
      <c r="G181" s="10">
        <f>IF(F181="","",IF(F181&gt;=17,"Critique",IF(F181&gt;=10,"Élevé",IF(F181&gt;=5,"Modéré","Faible"))))</f>
        <v/>
      </c>
      <c r="J181" s="8" t="n"/>
    </row>
    <row r="182">
      <c r="F182" s="10">
        <f>IF(OR(D182="",E182=""),"",D182*E182)</f>
        <v/>
      </c>
      <c r="G182" s="10">
        <f>IF(F182="","",IF(F182&gt;=17,"Critique",IF(F182&gt;=10,"Élevé",IF(F182&gt;=5,"Modéré","Faible"))))</f>
        <v/>
      </c>
      <c r="J182" s="8" t="n"/>
    </row>
    <row r="183">
      <c r="F183" s="10">
        <f>IF(OR(D183="",E183=""),"",D183*E183)</f>
        <v/>
      </c>
      <c r="G183" s="10">
        <f>IF(F183="","",IF(F183&gt;=17,"Critique",IF(F183&gt;=10,"Élevé",IF(F183&gt;=5,"Modéré","Faible"))))</f>
        <v/>
      </c>
      <c r="J183" s="8" t="n"/>
    </row>
    <row r="184">
      <c r="F184" s="10">
        <f>IF(OR(D184="",E184=""),"",D184*E184)</f>
        <v/>
      </c>
      <c r="G184" s="10">
        <f>IF(F184="","",IF(F184&gt;=17,"Critique",IF(F184&gt;=10,"Élevé",IF(F184&gt;=5,"Modéré","Faible"))))</f>
        <v/>
      </c>
      <c r="J184" s="8" t="n"/>
    </row>
    <row r="185">
      <c r="F185" s="10">
        <f>IF(OR(D185="",E185=""),"",D185*E185)</f>
        <v/>
      </c>
      <c r="G185" s="10">
        <f>IF(F185="","",IF(F185&gt;=17,"Critique",IF(F185&gt;=10,"Élevé",IF(F185&gt;=5,"Modéré","Faible"))))</f>
        <v/>
      </c>
      <c r="J185" s="8" t="n"/>
    </row>
    <row r="186">
      <c r="F186" s="10">
        <f>IF(OR(D186="",E186=""),"",D186*E186)</f>
        <v/>
      </c>
      <c r="G186" s="10">
        <f>IF(F186="","",IF(F186&gt;=17,"Critique",IF(F186&gt;=10,"Élevé",IF(F186&gt;=5,"Modéré","Faible"))))</f>
        <v/>
      </c>
      <c r="J186" s="8" t="n"/>
    </row>
    <row r="187">
      <c r="F187" s="10">
        <f>IF(OR(D187="",E187=""),"",D187*E187)</f>
        <v/>
      </c>
      <c r="G187" s="10">
        <f>IF(F187="","",IF(F187&gt;=17,"Critique",IF(F187&gt;=10,"Élevé",IF(F187&gt;=5,"Modéré","Faible"))))</f>
        <v/>
      </c>
      <c r="J187" s="8" t="n"/>
    </row>
    <row r="188">
      <c r="F188" s="10">
        <f>IF(OR(D188="",E188=""),"",D188*E188)</f>
        <v/>
      </c>
      <c r="G188" s="10">
        <f>IF(F188="","",IF(F188&gt;=17,"Critique",IF(F188&gt;=10,"Élevé",IF(F188&gt;=5,"Modéré","Faible"))))</f>
        <v/>
      </c>
      <c r="J188" s="8" t="n"/>
    </row>
    <row r="189">
      <c r="F189" s="10">
        <f>IF(OR(D189="",E189=""),"",D189*E189)</f>
        <v/>
      </c>
      <c r="G189" s="10">
        <f>IF(F189="","",IF(F189&gt;=17,"Critique",IF(F189&gt;=10,"Élevé",IF(F189&gt;=5,"Modéré","Faible"))))</f>
        <v/>
      </c>
      <c r="J189" s="8" t="n"/>
    </row>
    <row r="190">
      <c r="F190" s="10">
        <f>IF(OR(D190="",E190=""),"",D190*E190)</f>
        <v/>
      </c>
      <c r="G190" s="10">
        <f>IF(F190="","",IF(F190&gt;=17,"Critique",IF(F190&gt;=10,"Élevé",IF(F190&gt;=5,"Modéré","Faible"))))</f>
        <v/>
      </c>
      <c r="J190" s="8" t="n"/>
    </row>
    <row r="191">
      <c r="F191" s="10">
        <f>IF(OR(D191="",E191=""),"",D191*E191)</f>
        <v/>
      </c>
      <c r="G191" s="10">
        <f>IF(F191="","",IF(F191&gt;=17,"Critique",IF(F191&gt;=10,"Élevé",IF(F191&gt;=5,"Modéré","Faible"))))</f>
        <v/>
      </c>
      <c r="J191" s="8" t="n"/>
    </row>
    <row r="192">
      <c r="F192" s="10">
        <f>IF(OR(D192="",E192=""),"",D192*E192)</f>
        <v/>
      </c>
      <c r="G192" s="10">
        <f>IF(F192="","",IF(F192&gt;=17,"Critique",IF(F192&gt;=10,"Élevé",IF(F192&gt;=5,"Modéré","Faible"))))</f>
        <v/>
      </c>
      <c r="J192" s="8" t="n"/>
    </row>
    <row r="193">
      <c r="F193" s="10">
        <f>IF(OR(D193="",E193=""),"",D193*E193)</f>
        <v/>
      </c>
      <c r="G193" s="10">
        <f>IF(F193="","",IF(F193&gt;=17,"Critique",IF(F193&gt;=10,"Élevé",IF(F193&gt;=5,"Modéré","Faible"))))</f>
        <v/>
      </c>
      <c r="J193" s="8" t="n"/>
    </row>
    <row r="194">
      <c r="F194" s="10">
        <f>IF(OR(D194="",E194=""),"",D194*E194)</f>
        <v/>
      </c>
      <c r="G194" s="10">
        <f>IF(F194="","",IF(F194&gt;=17,"Critique",IF(F194&gt;=10,"Élevé",IF(F194&gt;=5,"Modéré","Faible"))))</f>
        <v/>
      </c>
      <c r="J194" s="8" t="n"/>
    </row>
    <row r="195">
      <c r="F195" s="10">
        <f>IF(OR(D195="",E195=""),"",D195*E195)</f>
        <v/>
      </c>
      <c r="G195" s="10">
        <f>IF(F195="","",IF(F195&gt;=17,"Critique",IF(F195&gt;=10,"Élevé",IF(F195&gt;=5,"Modéré","Faible"))))</f>
        <v/>
      </c>
      <c r="J195" s="8" t="n"/>
    </row>
    <row r="196">
      <c r="F196" s="10">
        <f>IF(OR(D196="",E196=""),"",D196*E196)</f>
        <v/>
      </c>
      <c r="G196" s="10">
        <f>IF(F196="","",IF(F196&gt;=17,"Critique",IF(F196&gt;=10,"Élevé",IF(F196&gt;=5,"Modéré","Faible"))))</f>
        <v/>
      </c>
      <c r="J196" s="8" t="n"/>
    </row>
    <row r="197">
      <c r="F197" s="10">
        <f>IF(OR(D197="",E197=""),"",D197*E197)</f>
        <v/>
      </c>
      <c r="G197" s="10">
        <f>IF(F197="","",IF(F197&gt;=17,"Critique",IF(F197&gt;=10,"Élevé",IF(F197&gt;=5,"Modéré","Faible"))))</f>
        <v/>
      </c>
      <c r="J197" s="8" t="n"/>
    </row>
    <row r="198">
      <c r="F198" s="10">
        <f>IF(OR(D198="",E198=""),"",D198*E198)</f>
        <v/>
      </c>
      <c r="G198" s="10">
        <f>IF(F198="","",IF(F198&gt;=17,"Critique",IF(F198&gt;=10,"Élevé",IF(F198&gt;=5,"Modéré","Faible"))))</f>
        <v/>
      </c>
      <c r="J198" s="8" t="n"/>
    </row>
    <row r="199">
      <c r="F199" s="10">
        <f>IF(OR(D199="",E199=""),"",D199*E199)</f>
        <v/>
      </c>
      <c r="G199" s="10">
        <f>IF(F199="","",IF(F199&gt;=17,"Critique",IF(F199&gt;=10,"Élevé",IF(F199&gt;=5,"Modéré","Faible"))))</f>
        <v/>
      </c>
      <c r="J199" s="8" t="n"/>
    </row>
    <row r="200">
      <c r="F200" s="10">
        <f>IF(OR(D200="",E200=""),"",D200*E200)</f>
        <v/>
      </c>
      <c r="G200" s="10">
        <f>IF(F200="","",IF(F200&gt;=17,"Critique",IF(F200&gt;=10,"Élevé",IF(F200&gt;=5,"Modéré","Faible"))))</f>
        <v/>
      </c>
      <c r="J200" s="8" t="n"/>
    </row>
    <row r="201">
      <c r="F201" s="10">
        <f>IF(OR(D201="",E201=""),"",D201*E201)</f>
        <v/>
      </c>
      <c r="G201" s="10">
        <f>IF(F201="","",IF(F201&gt;=17,"Critique",IF(F201&gt;=10,"Élevé",IF(F201&gt;=5,"Modéré","Faible"))))</f>
        <v/>
      </c>
      <c r="J201" s="8" t="n"/>
    </row>
  </sheetData>
  <conditionalFormatting sqref="A2:K201">
    <cfRule type="expression" priority="1" dxfId="2" stopIfTrue="1">
      <formula>$K2="Clos"</formula>
    </cfRule>
    <cfRule type="expression" priority="2" dxfId="0" stopIfTrue="1">
      <formula>OR($G2="Critique",$G2="Élevé")</formula>
    </cfRule>
    <cfRule type="expression" priority="3" dxfId="1" stopIfTrue="1">
      <formula>$G2="Modéré"</formula>
    </cfRule>
  </conditionalFormatting>
  <dataValidations count="4">
    <dataValidation sqref="D2:E201" showDropDown="0" showInputMessage="0" showErrorMessage="0" allowBlank="1" type="whole" operator="between">
      <formula1>1</formula1>
      <formula2>5</formula2>
    </dataValidation>
    <dataValidation sqref="B2:B201" showDropDown="0" showInputMessage="0" showErrorMessage="0" allowBlank="1" type="list">
      <formula1>L_Projets</formula1>
    </dataValidation>
    <dataValidation sqref="H2:H201" showDropDown="0" showInputMessage="0" showErrorMessage="0" allowBlank="1" type="list">
      <formula1>L_Responsables</formula1>
    </dataValidation>
    <dataValidation sqref="K2:K201" showDropDown="0" showInputMessage="0" showErrorMessage="0" allowBlank="1" type="list">
      <formula1>L_StatutsRisque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tabColor rgb="005B9DF9"/>
    <outlinePr summaryBelow="1" summaryRight="1"/>
    <pageSetUpPr/>
  </sheetPr>
  <dimension ref="A1:G28"/>
  <sheetViews>
    <sheetView workbookViewId="0">
      <selection activeCell="A1" sqref="A1"/>
    </sheetView>
  </sheetViews>
  <sheetFormatPr baseColWidth="8" defaultRowHeight="15"/>
  <cols>
    <col width="3" customWidth="1" min="1" max="1"/>
    <col width="34" customWidth="1" min="2" max="2"/>
    <col width="16" customWidth="1" min="3" max="3"/>
    <col width="14" customWidth="1" min="4" max="4"/>
    <col width="12" customWidth="1" min="5" max="5"/>
    <col width="16" customWidth="1" min="6" max="6"/>
    <col width="60" customWidth="1" min="7" max="7"/>
  </cols>
  <sheetData>
    <row r="1"/>
    <row r="2">
      <c r="B2" s="1" t="inlineStr">
        <is>
          <t>Tableau de bord du suivi</t>
        </is>
      </c>
    </row>
    <row r="3">
      <c r="B3" t="inlineStr">
        <is>
          <t>Se met à jour seul à partir des onglets Tâches, Charge et Budget. Choisissez le projet en C5.</t>
        </is>
      </c>
    </row>
    <row r="4"/>
    <row r="5">
      <c r="B5" t="inlineStr">
        <is>
          <t>Projet</t>
        </is>
      </c>
      <c r="C5" s="12" t="inlineStr">
        <is>
          <t>Tous les projets</t>
        </is>
      </c>
    </row>
    <row r="6">
      <c r="B6" t="inlineStr">
        <is>
          <t>Filtre</t>
        </is>
      </c>
      <c r="C6" s="10">
        <f>IF(OR(C5="",C5="Tous les projets"),"*",C5)</f>
        <v/>
      </c>
    </row>
    <row r="7"/>
    <row r="8" ht="32" customHeight="1">
      <c r="B8" s="7" t="inlineStr">
        <is>
          <t>Indicateur</t>
        </is>
      </c>
      <c r="C8" s="7" t="inlineStr">
        <is>
          <t>Valeur</t>
        </is>
      </c>
      <c r="D8" s="7" t="inlineStr">
        <is>
          <t>Seuil d’alerte</t>
        </is>
      </c>
      <c r="E8" s="7" t="inlineStr">
        <is>
          <t>État</t>
        </is>
      </c>
      <c r="F8" s="7" t="inlineStr"/>
      <c r="G8" s="7" t="inlineStr">
        <is>
          <t>Ce qu’il mesure</t>
        </is>
      </c>
    </row>
    <row r="9">
      <c r="B9" t="inlineStr">
        <is>
          <t>Taux d’avancement (heures)</t>
        </is>
      </c>
      <c r="C9" s="13">
        <f>IFERROR(SUMIFS('Tâches'!$M$2:$M$501,'Tâches'!$B$2:$B$501,$C$6,'Tâches'!$E$2:$E$501,"Terminé")/SUMIFS('Tâches'!$M$2:$M$501,'Tâches'!$B$2:$B$501,$C$6),"")</f>
        <v/>
      </c>
      <c r="G9" s="2" t="inlineStr">
        <is>
          <t>Part du travail terminé, en heures.</t>
        </is>
      </c>
    </row>
    <row r="10">
      <c r="B10" t="inlineStr">
        <is>
          <t>Avancement prévu à date (heures)</t>
        </is>
      </c>
      <c r="C10" s="13">
        <f>IFERROR(SUMIFS('Tâches'!$M$2:$M$501,'Tâches'!$B$2:$B$501,$C$6,'Tâches'!$H$2:$H$501,"&lt;="&amp;TODAY())/SUMIFS('Tâches'!$M$2:$M$501,'Tâches'!$B$2:$B$501,$C$6),"")</f>
        <v/>
      </c>
      <c r="G10" s="2" t="inlineStr">
        <is>
          <t>Part du travail qui devait être terminée aujourd’hui, selon les échéances prévues.</t>
        </is>
      </c>
    </row>
    <row r="11">
      <c r="B11" t="inlineStr">
        <is>
          <t>Retard sur le plan (points)</t>
        </is>
      </c>
      <c r="C11" s="16">
        <f>IF(OR(C9="",C10=""),"",ROUND((C10-C9)*100,0))</f>
        <v/>
      </c>
      <c r="D11" s="17" t="n">
        <v>10</v>
      </c>
      <c r="E11" s="10">
        <f>IF(C11="","",IF(C11&gt;D11,"Alerte","OK"))</f>
        <v/>
      </c>
      <c r="G11" s="2" t="inlineStr">
        <is>
          <t>Alerte au-delà de 10 points de retard sur le plan.</t>
        </is>
      </c>
    </row>
    <row r="12">
      <c r="B12" t="inlineStr">
        <is>
          <t>Tâches en retard</t>
        </is>
      </c>
      <c r="C12" s="16">
        <f>COUNTIFS('Tâches'!$B$2:$B$501,$C$6,'Tâches'!$L$2:$L$501,"En retard")</f>
        <v/>
      </c>
      <c r="D12" s="17" t="n">
        <v>3</v>
      </c>
      <c r="E12" s="10">
        <f>IF(C12&gt;D12,"Alerte","OK")</f>
        <v/>
      </c>
      <c r="G12" s="2" t="inlineStr">
        <is>
          <t>Tâches non terminées dont l’échéance prévue est passée.</t>
        </is>
      </c>
    </row>
    <row r="13">
      <c r="B13" t="inlineStr">
        <is>
          <t>Écart de date de fin (jours)</t>
        </is>
      </c>
      <c r="C13" s="16">
        <f t="array" ref="C13">IFERROR(MAX(IF((('Tâches'!$B$2:$B$501=$C$5)+($C$5="Tous les projets"))*('Tâches'!$C$2:$C$501&lt;&gt;""),'Tâches'!$J$2:$J$501))-MAX(IF((('Tâches'!$B$2:$B$501=$C$5)+($C$5="Tous les projets"))*('Tâches'!$C$2:$C$501&lt;&gt;""),'Tâches'!$H$2:$H$501)),"")</f>
        <v/>
      </c>
      <c r="D13" s="17" t="n">
        <v>7</v>
      </c>
      <c r="E13" s="10">
        <f>IF(C13="","",IF(C13&gt;D13,"Alerte","OK"))</f>
        <v/>
      </c>
      <c r="G13" s="2" t="inlineStr">
        <is>
          <t>Date de fin estimée moins date de fin prévue.</t>
        </is>
      </c>
    </row>
    <row r="14">
      <c r="B14" t="inlineStr">
        <is>
          <t>Charge la plus haute (équipe)</t>
        </is>
      </c>
      <c r="C14" s="13">
        <f>IF(COUNT(Charge!$E$7:$E$16)=0,"",MAX(Charge!$E$7:$E$16))</f>
        <v/>
      </c>
      <c r="D14" s="18" t="n">
        <v>1</v>
      </c>
      <c r="E14" s="10">
        <f>IF(C14="","",IF(C14&gt;D14,"Alerte","OK"))</f>
        <v/>
      </c>
      <c r="G14" s="2" t="inlineStr">
        <is>
          <t>Heures prévues divisées par heures disponibles, pour la personne la plus chargée.</t>
        </is>
      </c>
    </row>
    <row r="15">
      <c r="B15" t="inlineStr">
        <is>
          <t>Budget consommé</t>
        </is>
      </c>
      <c r="C15" s="13">
        <f>IFERROR(SUMIFS(Budget!$C$2:$C$51,Budget!$A$2:$A$51,$C$6)/SUMIFS(Budget!$B$2:$B$51,Budget!$A$2:$A$51,$C$6),"")</f>
        <v/>
      </c>
      <c r="D15" s="13">
        <f>C9</f>
        <v/>
      </c>
      <c r="E15" s="10">
        <f>IF(OR(C15="",C9=""),"",IF(C15&gt;C9,"Alerte","OK"))</f>
        <v/>
      </c>
      <c r="G15" s="2" t="inlineStr">
        <is>
          <t>Dépenses à date divisées par budget total. Alerte si les dépenses vont plus vite que l’avancement.</t>
        </is>
      </c>
    </row>
    <row r="16"/>
    <row r="17">
      <c r="B17" s="3" t="inlineStr">
        <is>
          <t>Par projet</t>
        </is>
      </c>
    </row>
    <row r="18" ht="32" customHeight="1">
      <c r="B18" s="7" t="inlineStr">
        <is>
          <t>Projet</t>
        </is>
      </c>
      <c r="C18" s="7" t="inlineStr">
        <is>
          <t>Tâches</t>
        </is>
      </c>
      <c r="D18" s="7" t="inlineStr">
        <is>
          <t>Terminées</t>
        </is>
      </c>
      <c r="E18" s="7" t="inlineStr">
        <is>
          <t>En retard</t>
        </is>
      </c>
      <c r="F18" s="7" t="inlineStr">
        <is>
          <t>Avancement (heures)</t>
        </is>
      </c>
      <c r="G18" s="7" t="inlineStr">
        <is>
          <t>Budget consommé</t>
        </is>
      </c>
    </row>
    <row r="19">
      <c r="B19" s="10">
        <f>IF(Listes!B2="","",Listes!B2)</f>
        <v/>
      </c>
      <c r="C19" s="10">
        <f>IF(B19="","",COUNTIFS('Tâches'!$B$2:$B$501,B19,'Tâches'!$C$2:$C$501,"&lt;&gt;"))</f>
        <v/>
      </c>
      <c r="D19" s="10">
        <f>IF(B19="","",COUNTIFS('Tâches'!$B$2:$B$501,B19,'Tâches'!$E$2:$E$501,"Terminé"))</f>
        <v/>
      </c>
      <c r="E19" s="10">
        <f>IF(B19="","",COUNTIFS('Tâches'!$B$2:$B$501,B19,'Tâches'!$L$2:$L$501,"En retard"))</f>
        <v/>
      </c>
      <c r="F19" s="13">
        <f>IF(B19="","",IFERROR(SUMIFS('Tâches'!$M$2:$M$501,'Tâches'!$B$2:$B$501,B19,'Tâches'!$E$2:$E$501,"Terminé")/SUMIFS('Tâches'!$M$2:$M$501,'Tâches'!$B$2:$B$501,B19),""))</f>
        <v/>
      </c>
      <c r="G19" s="13">
        <f>IF(B19="","",IFERROR(INDEX(Budget!$D$2:$D$51,MATCH(B19,Budget!$A$2:$A$51,0)),""))</f>
        <v/>
      </c>
    </row>
    <row r="20">
      <c r="B20" s="10">
        <f>IF(Listes!B3="","",Listes!B3)</f>
        <v/>
      </c>
      <c r="C20" s="10">
        <f>IF(B20="","",COUNTIFS('Tâches'!$B$2:$B$501,B20,'Tâches'!$C$2:$C$501,"&lt;&gt;"))</f>
        <v/>
      </c>
      <c r="D20" s="10">
        <f>IF(B20="","",COUNTIFS('Tâches'!$B$2:$B$501,B20,'Tâches'!$E$2:$E$501,"Terminé"))</f>
        <v/>
      </c>
      <c r="E20" s="10">
        <f>IF(B20="","",COUNTIFS('Tâches'!$B$2:$B$501,B20,'Tâches'!$L$2:$L$501,"En retard"))</f>
        <v/>
      </c>
      <c r="F20" s="13">
        <f>IF(B20="","",IFERROR(SUMIFS('Tâches'!$M$2:$M$501,'Tâches'!$B$2:$B$501,B20,'Tâches'!$E$2:$E$501,"Terminé")/SUMIFS('Tâches'!$M$2:$M$501,'Tâches'!$B$2:$B$501,B20),""))</f>
        <v/>
      </c>
      <c r="G20" s="13">
        <f>IF(B20="","",IFERROR(INDEX(Budget!$D$2:$D$51,MATCH(B20,Budget!$A$2:$A$51,0)),""))</f>
        <v/>
      </c>
    </row>
    <row r="21">
      <c r="B21" s="10">
        <f>IF(Listes!B4="","",Listes!B4)</f>
        <v/>
      </c>
      <c r="C21" s="10">
        <f>IF(B21="","",COUNTIFS('Tâches'!$B$2:$B$501,B21,'Tâches'!$C$2:$C$501,"&lt;&gt;"))</f>
        <v/>
      </c>
      <c r="D21" s="10">
        <f>IF(B21="","",COUNTIFS('Tâches'!$B$2:$B$501,B21,'Tâches'!$E$2:$E$501,"Terminé"))</f>
        <v/>
      </c>
      <c r="E21" s="10">
        <f>IF(B21="","",COUNTIFS('Tâches'!$B$2:$B$501,B21,'Tâches'!$L$2:$L$501,"En retard"))</f>
        <v/>
      </c>
      <c r="F21" s="13">
        <f>IF(B21="","",IFERROR(SUMIFS('Tâches'!$M$2:$M$501,'Tâches'!$B$2:$B$501,B21,'Tâches'!$E$2:$E$501,"Terminé")/SUMIFS('Tâches'!$M$2:$M$501,'Tâches'!$B$2:$B$501,B21),""))</f>
        <v/>
      </c>
      <c r="G21" s="13">
        <f>IF(B21="","",IFERROR(INDEX(Budget!$D$2:$D$51,MATCH(B21,Budget!$A$2:$A$51,0)),""))</f>
        <v/>
      </c>
    </row>
    <row r="22">
      <c r="B22" s="10">
        <f>IF(Listes!B5="","",Listes!B5)</f>
        <v/>
      </c>
      <c r="C22" s="10">
        <f>IF(B22="","",COUNTIFS('Tâches'!$B$2:$B$501,B22,'Tâches'!$C$2:$C$501,"&lt;&gt;"))</f>
        <v/>
      </c>
      <c r="D22" s="10">
        <f>IF(B22="","",COUNTIFS('Tâches'!$B$2:$B$501,B22,'Tâches'!$E$2:$E$501,"Terminé"))</f>
        <v/>
      </c>
      <c r="E22" s="10">
        <f>IF(B22="","",COUNTIFS('Tâches'!$B$2:$B$501,B22,'Tâches'!$L$2:$L$501,"En retard"))</f>
        <v/>
      </c>
      <c r="F22" s="13">
        <f>IF(B22="","",IFERROR(SUMIFS('Tâches'!$M$2:$M$501,'Tâches'!$B$2:$B$501,B22,'Tâches'!$E$2:$E$501,"Terminé")/SUMIFS('Tâches'!$M$2:$M$501,'Tâches'!$B$2:$B$501,B22),""))</f>
        <v/>
      </c>
      <c r="G22" s="13">
        <f>IF(B22="","",IFERROR(INDEX(Budget!$D$2:$D$51,MATCH(B22,Budget!$A$2:$A$51,0)),""))</f>
        <v/>
      </c>
    </row>
    <row r="23">
      <c r="B23" s="10">
        <f>IF(Listes!B6="","",Listes!B6)</f>
        <v/>
      </c>
      <c r="C23" s="10">
        <f>IF(B23="","",COUNTIFS('Tâches'!$B$2:$B$501,B23,'Tâches'!$C$2:$C$501,"&lt;&gt;"))</f>
        <v/>
      </c>
      <c r="D23" s="10">
        <f>IF(B23="","",COUNTIFS('Tâches'!$B$2:$B$501,B23,'Tâches'!$E$2:$E$501,"Terminé"))</f>
        <v/>
      </c>
      <c r="E23" s="10">
        <f>IF(B23="","",COUNTIFS('Tâches'!$B$2:$B$501,B23,'Tâches'!$L$2:$L$501,"En retard"))</f>
        <v/>
      </c>
      <c r="F23" s="13">
        <f>IF(B23="","",IFERROR(SUMIFS('Tâches'!$M$2:$M$501,'Tâches'!$B$2:$B$501,B23,'Tâches'!$E$2:$E$501,"Terminé")/SUMIFS('Tâches'!$M$2:$M$501,'Tâches'!$B$2:$B$501,B23),""))</f>
        <v/>
      </c>
      <c r="G23" s="13">
        <f>IF(B23="","",IFERROR(INDEX(Budget!$D$2:$D$51,MATCH(B23,Budget!$A$2:$A$51,0)),""))</f>
        <v/>
      </c>
    </row>
    <row r="24">
      <c r="B24" s="10">
        <f>IF(Listes!B7="","",Listes!B7)</f>
        <v/>
      </c>
      <c r="C24" s="10">
        <f>IF(B24="","",COUNTIFS('Tâches'!$B$2:$B$501,B24,'Tâches'!$C$2:$C$501,"&lt;&gt;"))</f>
        <v/>
      </c>
      <c r="D24" s="10">
        <f>IF(B24="","",COUNTIFS('Tâches'!$B$2:$B$501,B24,'Tâches'!$E$2:$E$501,"Terminé"))</f>
        <v/>
      </c>
      <c r="E24" s="10">
        <f>IF(B24="","",COUNTIFS('Tâches'!$B$2:$B$501,B24,'Tâches'!$L$2:$L$501,"En retard"))</f>
        <v/>
      </c>
      <c r="F24" s="13">
        <f>IF(B24="","",IFERROR(SUMIFS('Tâches'!$M$2:$M$501,'Tâches'!$B$2:$B$501,B24,'Tâches'!$E$2:$E$501,"Terminé")/SUMIFS('Tâches'!$M$2:$M$501,'Tâches'!$B$2:$B$501,B24),""))</f>
        <v/>
      </c>
      <c r="G24" s="13">
        <f>IF(B24="","",IFERROR(INDEX(Budget!$D$2:$D$51,MATCH(B24,Budget!$A$2:$A$51,0)),""))</f>
        <v/>
      </c>
    </row>
    <row r="25">
      <c r="B25" s="10">
        <f>IF(Listes!B8="","",Listes!B8)</f>
        <v/>
      </c>
      <c r="C25" s="10">
        <f>IF(B25="","",COUNTIFS('Tâches'!$B$2:$B$501,B25,'Tâches'!$C$2:$C$501,"&lt;&gt;"))</f>
        <v/>
      </c>
      <c r="D25" s="10">
        <f>IF(B25="","",COUNTIFS('Tâches'!$B$2:$B$501,B25,'Tâches'!$E$2:$E$501,"Terminé"))</f>
        <v/>
      </c>
      <c r="E25" s="10">
        <f>IF(B25="","",COUNTIFS('Tâches'!$B$2:$B$501,B25,'Tâches'!$L$2:$L$501,"En retard"))</f>
        <v/>
      </c>
      <c r="F25" s="13">
        <f>IF(B25="","",IFERROR(SUMIFS('Tâches'!$M$2:$M$501,'Tâches'!$B$2:$B$501,B25,'Tâches'!$E$2:$E$501,"Terminé")/SUMIFS('Tâches'!$M$2:$M$501,'Tâches'!$B$2:$B$501,B25),""))</f>
        <v/>
      </c>
      <c r="G25" s="13">
        <f>IF(B25="","",IFERROR(INDEX(Budget!$D$2:$D$51,MATCH(B25,Budget!$A$2:$A$51,0)),""))</f>
        <v/>
      </c>
    </row>
    <row r="26">
      <c r="B26" s="10">
        <f>IF(Listes!B9="","",Listes!B9)</f>
        <v/>
      </c>
      <c r="C26" s="10">
        <f>IF(B26="","",COUNTIFS('Tâches'!$B$2:$B$501,B26,'Tâches'!$C$2:$C$501,"&lt;&gt;"))</f>
        <v/>
      </c>
      <c r="D26" s="10">
        <f>IF(B26="","",COUNTIFS('Tâches'!$B$2:$B$501,B26,'Tâches'!$E$2:$E$501,"Terminé"))</f>
        <v/>
      </c>
      <c r="E26" s="10">
        <f>IF(B26="","",COUNTIFS('Tâches'!$B$2:$B$501,B26,'Tâches'!$L$2:$L$501,"En retard"))</f>
        <v/>
      </c>
      <c r="F26" s="13">
        <f>IF(B26="","",IFERROR(SUMIFS('Tâches'!$M$2:$M$501,'Tâches'!$B$2:$B$501,B26,'Tâches'!$E$2:$E$501,"Terminé")/SUMIFS('Tâches'!$M$2:$M$501,'Tâches'!$B$2:$B$501,B26),""))</f>
        <v/>
      </c>
      <c r="G26" s="13">
        <f>IF(B26="","",IFERROR(INDEX(Budget!$D$2:$D$51,MATCH(B26,Budget!$A$2:$A$51,0)),""))</f>
        <v/>
      </c>
    </row>
    <row r="27">
      <c r="B27" s="10">
        <f>IF(Listes!B10="","",Listes!B10)</f>
        <v/>
      </c>
      <c r="C27" s="10">
        <f>IF(B27="","",COUNTIFS('Tâches'!$B$2:$B$501,B27,'Tâches'!$C$2:$C$501,"&lt;&gt;"))</f>
        <v/>
      </c>
      <c r="D27" s="10">
        <f>IF(B27="","",COUNTIFS('Tâches'!$B$2:$B$501,B27,'Tâches'!$E$2:$E$501,"Terminé"))</f>
        <v/>
      </c>
      <c r="E27" s="10">
        <f>IF(B27="","",COUNTIFS('Tâches'!$B$2:$B$501,B27,'Tâches'!$L$2:$L$501,"En retard"))</f>
        <v/>
      </c>
      <c r="F27" s="13">
        <f>IF(B27="","",IFERROR(SUMIFS('Tâches'!$M$2:$M$501,'Tâches'!$B$2:$B$501,B27,'Tâches'!$E$2:$E$501,"Terminé")/SUMIFS('Tâches'!$M$2:$M$501,'Tâches'!$B$2:$B$501,B27),""))</f>
        <v/>
      </c>
      <c r="G27" s="13">
        <f>IF(B27="","",IFERROR(INDEX(Budget!$D$2:$D$51,MATCH(B27,Budget!$A$2:$A$51,0)),""))</f>
        <v/>
      </c>
    </row>
    <row r="28">
      <c r="B28" s="10">
        <f>IF(Listes!B11="","",Listes!B11)</f>
        <v/>
      </c>
      <c r="C28" s="10">
        <f>IF(B28="","",COUNTIFS('Tâches'!$B$2:$B$501,B28,'Tâches'!$C$2:$C$501,"&lt;&gt;"))</f>
        <v/>
      </c>
      <c r="D28" s="10">
        <f>IF(B28="","",COUNTIFS('Tâches'!$B$2:$B$501,B28,'Tâches'!$E$2:$E$501,"Terminé"))</f>
        <v/>
      </c>
      <c r="E28" s="10">
        <f>IF(B28="","",COUNTIFS('Tâches'!$B$2:$B$501,B28,'Tâches'!$L$2:$L$501,"En retard"))</f>
        <v/>
      </c>
      <c r="F28" s="13">
        <f>IF(B28="","",IFERROR(SUMIFS('Tâches'!$M$2:$M$501,'Tâches'!$B$2:$B$501,B28,'Tâches'!$E$2:$E$501,"Terminé")/SUMIFS('Tâches'!$M$2:$M$501,'Tâches'!$B$2:$B$501,B28),""))</f>
        <v/>
      </c>
      <c r="G28" s="13">
        <f>IF(B28="","",IFERROR(INDEX(Budget!$D$2:$D$51,MATCH(B28,Budget!$A$2:$A$51,0)),""))</f>
        <v/>
      </c>
    </row>
  </sheetData>
  <conditionalFormatting sqref="E11:E15">
    <cfRule type="expression" priority="1" dxfId="0" stopIfTrue="1">
      <formula>$E11="Alerte"</formula>
    </cfRule>
    <cfRule type="expression" priority="2" dxfId="2" stopIfTrue="1">
      <formula>$E11="OK"</formula>
    </cfRule>
  </conditionalFormatting>
  <dataValidations count="1">
    <dataValidation sqref="C5" showDropDown="0" showInputMessage="0" showErrorMessage="0" allowBlank="1" type="list">
      <formula1>L_Choix</formula1>
    </dataValidation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213"/>
  <sheetViews>
    <sheetView workbookViewId="0">
      <selection activeCell="A1" sqref="A1"/>
    </sheetView>
  </sheetViews>
  <sheetFormatPr baseColWidth="8" defaultRowHeight="15"/>
  <cols>
    <col width="3" customWidth="1" min="1" max="1"/>
    <col width="13" customWidth="1" min="2" max="2"/>
    <col width="30" customWidth="1" min="3" max="3"/>
    <col width="40" customWidth="1" min="4" max="4"/>
    <col width="40" customWidth="1" min="5" max="5"/>
    <col width="16" customWidth="1" min="6" max="6"/>
    <col width="13" customWidth="1" min="7" max="7"/>
    <col width="9" customWidth="1" min="8" max="8"/>
    <col width="14" customWidth="1" min="9" max="9"/>
  </cols>
  <sheetData>
    <row r="1"/>
    <row r="2">
      <c r="B2" s="1" t="inlineStr">
        <is>
          <t>Le point de la semaine</t>
        </is>
      </c>
    </row>
    <row r="3">
      <c r="B3" t="inlineStr">
        <is>
          <t>Trente minutes, toujours le même jour, à la même heure. Chacun met ses tâches à jour avant le point.</t>
        </is>
      </c>
    </row>
    <row r="4"/>
    <row r="5">
      <c r="B5" s="3" t="inlineStr">
        <is>
          <t>L’ordre du jour</t>
        </is>
      </c>
    </row>
    <row r="6">
      <c r="B6" t="inlineStr">
        <is>
          <t>5 min</t>
        </is>
      </c>
      <c r="C6" t="inlineStr">
        <is>
          <t>Les indicateurs en alerte (onglet Tableau de bord), classés en vert, orange ou rouge</t>
        </is>
      </c>
    </row>
    <row r="7">
      <c r="B7" t="inlineStr">
        <is>
          <t>10 min</t>
        </is>
      </c>
      <c r="C7" t="inlineStr">
        <is>
          <t>Les tâches en retard et les dates qui glissent</t>
        </is>
      </c>
    </row>
    <row r="8">
      <c r="B8" t="inlineStr">
        <is>
          <t>5 min</t>
        </is>
      </c>
      <c r="C8" t="inlineStr">
        <is>
          <t>Les surcharges (onglet Charge)</t>
        </is>
      </c>
    </row>
    <row r="9">
      <c r="B9" t="inlineStr">
        <is>
          <t>5 min</t>
        </is>
      </c>
      <c r="C9" t="inlineStr">
        <is>
          <t>Les risques nouveaux ou en hausse</t>
        </is>
      </c>
    </row>
    <row r="10">
      <c r="B10" t="inlineStr">
        <is>
          <t>5 min</t>
        </is>
      </c>
      <c r="C10" t="inlineStr">
        <is>
          <t>Les décisions relues à voix haute, chacune avec son responsable</t>
        </is>
      </c>
    </row>
    <row r="11"/>
    <row r="12">
      <c r="B12" s="3" t="inlineStr">
        <is>
          <t>Le registre des décisions</t>
        </is>
      </c>
    </row>
    <row r="13" ht="32" customHeight="1">
      <c r="B13" s="7" t="inlineStr">
        <is>
          <t>Date du point</t>
        </is>
      </c>
      <c r="C13" s="7" t="inlineStr">
        <is>
          <t>Projet</t>
        </is>
      </c>
      <c r="D13" s="7" t="inlineStr">
        <is>
          <t>Écart constaté</t>
        </is>
      </c>
      <c r="E13" s="7" t="inlineStr">
        <is>
          <t>Décision</t>
        </is>
      </c>
      <c r="F13" s="7" t="inlineStr">
        <is>
          <t>Responsable</t>
        </is>
      </c>
      <c r="G13" s="7" t="inlineStr">
        <is>
          <t>Pour le</t>
        </is>
      </c>
      <c r="H13" s="7" t="inlineStr">
        <is>
          <t>Faite</t>
        </is>
      </c>
      <c r="I13" s="7" t="inlineStr">
        <is>
          <t>Alerte</t>
        </is>
      </c>
    </row>
    <row r="14">
      <c r="B14" s="8" t="n">
        <v>46328</v>
      </c>
      <c r="C14" t="inlineStr">
        <is>
          <t>Ouverture agence Lyon (exemple)</t>
        </is>
      </c>
      <c r="D14" t="inlineStr">
        <is>
          <t>Fibre bloquée, raccordement repoussé d’une semaine</t>
        </is>
      </c>
      <c r="E14" t="inlineStr">
        <is>
          <t>Relancer l’opérateur et prévoir une box 4G en attendant</t>
        </is>
      </c>
      <c r="F14" t="inlineStr">
        <is>
          <t>Collègue 1</t>
        </is>
      </c>
      <c r="G14" s="8" t="n">
        <v>46331</v>
      </c>
      <c r="H14" t="inlineStr">
        <is>
          <t>Non</t>
        </is>
      </c>
      <c r="I14" s="10">
        <f>IF(OR(G14="",H14="Oui"),"",IF(G14&lt;TODAY(),"En retard",""))</f>
        <v/>
      </c>
    </row>
    <row r="15">
      <c r="B15" s="8" t="n">
        <v>46328</v>
      </c>
      <c r="C15" t="inlineStr">
        <is>
          <t>Refonte intranet (exemple)</t>
        </is>
      </c>
      <c r="D15" t="inlineStr">
        <is>
          <t>Recette sans testeurs la semaine du 16/11</t>
        </is>
      </c>
      <c r="E15" t="inlineStr">
        <is>
          <t>Réserver trois testeurs dès cette semaine</t>
        </is>
      </c>
      <c r="F15" t="inlineStr">
        <is>
          <t>Vous</t>
        </is>
      </c>
      <c r="G15" s="8" t="n">
        <v>46332</v>
      </c>
      <c r="H15" t="inlineStr">
        <is>
          <t>Non</t>
        </is>
      </c>
      <c r="I15" s="10">
        <f>IF(OR(G15="",H15="Oui"),"",IF(G15&lt;TODAY(),"En retard",""))</f>
        <v/>
      </c>
    </row>
    <row r="16">
      <c r="B16" s="8" t="n"/>
      <c r="G16" s="8" t="n"/>
      <c r="I16" s="10">
        <f>IF(OR(G16="",H16="Oui"),"",IF(G16&lt;TODAY(),"En retard",""))</f>
        <v/>
      </c>
    </row>
    <row r="17">
      <c r="B17" s="8" t="n"/>
      <c r="G17" s="8" t="n"/>
      <c r="I17" s="10">
        <f>IF(OR(G17="",H17="Oui"),"",IF(G17&lt;TODAY(),"En retard",""))</f>
        <v/>
      </c>
    </row>
    <row r="18">
      <c r="B18" s="8" t="n"/>
      <c r="G18" s="8" t="n"/>
      <c r="I18" s="10">
        <f>IF(OR(G18="",H18="Oui"),"",IF(G18&lt;TODAY(),"En retard",""))</f>
        <v/>
      </c>
    </row>
    <row r="19">
      <c r="B19" s="8" t="n"/>
      <c r="G19" s="8" t="n"/>
      <c r="I19" s="10">
        <f>IF(OR(G19="",H19="Oui"),"",IF(G19&lt;TODAY(),"En retard",""))</f>
        <v/>
      </c>
    </row>
    <row r="20">
      <c r="B20" s="8" t="n"/>
      <c r="G20" s="8" t="n"/>
      <c r="I20" s="10">
        <f>IF(OR(G20="",H20="Oui"),"",IF(G20&lt;TODAY(),"En retard",""))</f>
        <v/>
      </c>
    </row>
    <row r="21">
      <c r="B21" s="8" t="n"/>
      <c r="G21" s="8" t="n"/>
      <c r="I21" s="10">
        <f>IF(OR(G21="",H21="Oui"),"",IF(G21&lt;TODAY(),"En retard",""))</f>
        <v/>
      </c>
    </row>
    <row r="22">
      <c r="B22" s="8" t="n"/>
      <c r="G22" s="8" t="n"/>
      <c r="I22" s="10">
        <f>IF(OR(G22="",H22="Oui"),"",IF(G22&lt;TODAY(),"En retard",""))</f>
        <v/>
      </c>
    </row>
    <row r="23">
      <c r="B23" s="8" t="n"/>
      <c r="G23" s="8" t="n"/>
      <c r="I23" s="10">
        <f>IF(OR(G23="",H23="Oui"),"",IF(G23&lt;TODAY(),"En retard",""))</f>
        <v/>
      </c>
    </row>
    <row r="24">
      <c r="B24" s="8" t="n"/>
      <c r="G24" s="8" t="n"/>
      <c r="I24" s="10">
        <f>IF(OR(G24="",H24="Oui"),"",IF(G24&lt;TODAY(),"En retard",""))</f>
        <v/>
      </c>
    </row>
    <row r="25">
      <c r="B25" s="8" t="n"/>
      <c r="G25" s="8" t="n"/>
      <c r="I25" s="10">
        <f>IF(OR(G25="",H25="Oui"),"",IF(G25&lt;TODAY(),"En retard",""))</f>
        <v/>
      </c>
    </row>
    <row r="26">
      <c r="B26" s="8" t="n"/>
      <c r="G26" s="8" t="n"/>
      <c r="I26" s="10">
        <f>IF(OR(G26="",H26="Oui"),"",IF(G26&lt;TODAY(),"En retard",""))</f>
        <v/>
      </c>
    </row>
    <row r="27">
      <c r="B27" s="8" t="n"/>
      <c r="G27" s="8" t="n"/>
      <c r="I27" s="10">
        <f>IF(OR(G27="",H27="Oui"),"",IF(G27&lt;TODAY(),"En retard",""))</f>
        <v/>
      </c>
    </row>
    <row r="28">
      <c r="B28" s="8" t="n"/>
      <c r="G28" s="8" t="n"/>
      <c r="I28" s="10">
        <f>IF(OR(G28="",H28="Oui"),"",IF(G28&lt;TODAY(),"En retard",""))</f>
        <v/>
      </c>
    </row>
    <row r="29">
      <c r="B29" s="8" t="n"/>
      <c r="G29" s="8" t="n"/>
      <c r="I29" s="10">
        <f>IF(OR(G29="",H29="Oui"),"",IF(G29&lt;TODAY(),"En retard",""))</f>
        <v/>
      </c>
    </row>
    <row r="30">
      <c r="B30" s="8" t="n"/>
      <c r="G30" s="8" t="n"/>
      <c r="I30" s="10">
        <f>IF(OR(G30="",H30="Oui"),"",IF(G30&lt;TODAY(),"En retard",""))</f>
        <v/>
      </c>
    </row>
    <row r="31">
      <c r="B31" s="8" t="n"/>
      <c r="G31" s="8" t="n"/>
      <c r="I31" s="10">
        <f>IF(OR(G31="",H31="Oui"),"",IF(G31&lt;TODAY(),"En retard",""))</f>
        <v/>
      </c>
    </row>
    <row r="32">
      <c r="B32" s="8" t="n"/>
      <c r="G32" s="8" t="n"/>
      <c r="I32" s="10">
        <f>IF(OR(G32="",H32="Oui"),"",IF(G32&lt;TODAY(),"En retard",""))</f>
        <v/>
      </c>
    </row>
    <row r="33">
      <c r="B33" s="8" t="n"/>
      <c r="G33" s="8" t="n"/>
      <c r="I33" s="10">
        <f>IF(OR(G33="",H33="Oui"),"",IF(G33&lt;TODAY(),"En retard",""))</f>
        <v/>
      </c>
    </row>
    <row r="34">
      <c r="B34" s="8" t="n"/>
      <c r="G34" s="8" t="n"/>
      <c r="I34" s="10">
        <f>IF(OR(G34="",H34="Oui"),"",IF(G34&lt;TODAY(),"En retard",""))</f>
        <v/>
      </c>
    </row>
    <row r="35">
      <c r="B35" s="8" t="n"/>
      <c r="G35" s="8" t="n"/>
      <c r="I35" s="10">
        <f>IF(OR(G35="",H35="Oui"),"",IF(G35&lt;TODAY(),"En retard",""))</f>
        <v/>
      </c>
    </row>
    <row r="36">
      <c r="B36" s="8" t="n"/>
      <c r="G36" s="8" t="n"/>
      <c r="I36" s="10">
        <f>IF(OR(G36="",H36="Oui"),"",IF(G36&lt;TODAY(),"En retard",""))</f>
        <v/>
      </c>
    </row>
    <row r="37">
      <c r="B37" s="8" t="n"/>
      <c r="G37" s="8" t="n"/>
      <c r="I37" s="10">
        <f>IF(OR(G37="",H37="Oui"),"",IF(G37&lt;TODAY(),"En retard",""))</f>
        <v/>
      </c>
    </row>
    <row r="38">
      <c r="B38" s="8" t="n"/>
      <c r="G38" s="8" t="n"/>
      <c r="I38" s="10">
        <f>IF(OR(G38="",H38="Oui"),"",IF(G38&lt;TODAY(),"En retard",""))</f>
        <v/>
      </c>
    </row>
    <row r="39">
      <c r="B39" s="8" t="n"/>
      <c r="G39" s="8" t="n"/>
      <c r="I39" s="10">
        <f>IF(OR(G39="",H39="Oui"),"",IF(G39&lt;TODAY(),"En retard",""))</f>
        <v/>
      </c>
    </row>
    <row r="40">
      <c r="B40" s="8" t="n"/>
      <c r="G40" s="8" t="n"/>
      <c r="I40" s="10">
        <f>IF(OR(G40="",H40="Oui"),"",IF(G40&lt;TODAY(),"En retard",""))</f>
        <v/>
      </c>
    </row>
    <row r="41">
      <c r="B41" s="8" t="n"/>
      <c r="G41" s="8" t="n"/>
      <c r="I41" s="10">
        <f>IF(OR(G41="",H41="Oui"),"",IF(G41&lt;TODAY(),"En retard",""))</f>
        <v/>
      </c>
    </row>
    <row r="42">
      <c r="B42" s="8" t="n"/>
      <c r="G42" s="8" t="n"/>
      <c r="I42" s="10">
        <f>IF(OR(G42="",H42="Oui"),"",IF(G42&lt;TODAY(),"En retard",""))</f>
        <v/>
      </c>
    </row>
    <row r="43">
      <c r="B43" s="8" t="n"/>
      <c r="G43" s="8" t="n"/>
      <c r="I43" s="10">
        <f>IF(OR(G43="",H43="Oui"),"",IF(G43&lt;TODAY(),"En retard",""))</f>
        <v/>
      </c>
    </row>
    <row r="44">
      <c r="B44" s="8" t="n"/>
      <c r="G44" s="8" t="n"/>
      <c r="I44" s="10">
        <f>IF(OR(G44="",H44="Oui"),"",IF(G44&lt;TODAY(),"En retard",""))</f>
        <v/>
      </c>
    </row>
    <row r="45">
      <c r="B45" s="8" t="n"/>
      <c r="G45" s="8" t="n"/>
      <c r="I45" s="10">
        <f>IF(OR(G45="",H45="Oui"),"",IF(G45&lt;TODAY(),"En retard",""))</f>
        <v/>
      </c>
    </row>
    <row r="46">
      <c r="B46" s="8" t="n"/>
      <c r="G46" s="8" t="n"/>
      <c r="I46" s="10">
        <f>IF(OR(G46="",H46="Oui"),"",IF(G46&lt;TODAY(),"En retard",""))</f>
        <v/>
      </c>
    </row>
    <row r="47">
      <c r="B47" s="8" t="n"/>
      <c r="G47" s="8" t="n"/>
      <c r="I47" s="10">
        <f>IF(OR(G47="",H47="Oui"),"",IF(G47&lt;TODAY(),"En retard",""))</f>
        <v/>
      </c>
    </row>
    <row r="48">
      <c r="B48" s="8" t="n"/>
      <c r="G48" s="8" t="n"/>
      <c r="I48" s="10">
        <f>IF(OR(G48="",H48="Oui"),"",IF(G48&lt;TODAY(),"En retard",""))</f>
        <v/>
      </c>
    </row>
    <row r="49">
      <c r="B49" s="8" t="n"/>
      <c r="G49" s="8" t="n"/>
      <c r="I49" s="10">
        <f>IF(OR(G49="",H49="Oui"),"",IF(G49&lt;TODAY(),"En retard",""))</f>
        <v/>
      </c>
    </row>
    <row r="50">
      <c r="B50" s="8" t="n"/>
      <c r="G50" s="8" t="n"/>
      <c r="I50" s="10">
        <f>IF(OR(G50="",H50="Oui"),"",IF(G50&lt;TODAY(),"En retard",""))</f>
        <v/>
      </c>
    </row>
    <row r="51">
      <c r="B51" s="8" t="n"/>
      <c r="G51" s="8" t="n"/>
      <c r="I51" s="10">
        <f>IF(OR(G51="",H51="Oui"),"",IF(G51&lt;TODAY(),"En retard",""))</f>
        <v/>
      </c>
    </row>
    <row r="52">
      <c r="B52" s="8" t="n"/>
      <c r="G52" s="8" t="n"/>
      <c r="I52" s="10">
        <f>IF(OR(G52="",H52="Oui"),"",IF(G52&lt;TODAY(),"En retard",""))</f>
        <v/>
      </c>
    </row>
    <row r="53">
      <c r="B53" s="8" t="n"/>
      <c r="G53" s="8" t="n"/>
      <c r="I53" s="10">
        <f>IF(OR(G53="",H53="Oui"),"",IF(G53&lt;TODAY(),"En retard",""))</f>
        <v/>
      </c>
    </row>
    <row r="54">
      <c r="B54" s="8" t="n"/>
      <c r="G54" s="8" t="n"/>
      <c r="I54" s="10">
        <f>IF(OR(G54="",H54="Oui"),"",IF(G54&lt;TODAY(),"En retard",""))</f>
        <v/>
      </c>
    </row>
    <row r="55">
      <c r="B55" s="8" t="n"/>
      <c r="G55" s="8" t="n"/>
      <c r="I55" s="10">
        <f>IF(OR(G55="",H55="Oui"),"",IF(G55&lt;TODAY(),"En retard",""))</f>
        <v/>
      </c>
    </row>
    <row r="56">
      <c r="B56" s="8" t="n"/>
      <c r="G56" s="8" t="n"/>
      <c r="I56" s="10">
        <f>IF(OR(G56="",H56="Oui"),"",IF(G56&lt;TODAY(),"En retard",""))</f>
        <v/>
      </c>
    </row>
    <row r="57">
      <c r="B57" s="8" t="n"/>
      <c r="G57" s="8" t="n"/>
      <c r="I57" s="10">
        <f>IF(OR(G57="",H57="Oui"),"",IF(G57&lt;TODAY(),"En retard",""))</f>
        <v/>
      </c>
    </row>
    <row r="58">
      <c r="B58" s="8" t="n"/>
      <c r="G58" s="8" t="n"/>
      <c r="I58" s="10">
        <f>IF(OR(G58="",H58="Oui"),"",IF(G58&lt;TODAY(),"En retard",""))</f>
        <v/>
      </c>
    </row>
    <row r="59">
      <c r="B59" s="8" t="n"/>
      <c r="G59" s="8" t="n"/>
      <c r="I59" s="10">
        <f>IF(OR(G59="",H59="Oui"),"",IF(G59&lt;TODAY(),"En retard",""))</f>
        <v/>
      </c>
    </row>
    <row r="60">
      <c r="B60" s="8" t="n"/>
      <c r="G60" s="8" t="n"/>
      <c r="I60" s="10">
        <f>IF(OR(G60="",H60="Oui"),"",IF(G60&lt;TODAY(),"En retard",""))</f>
        <v/>
      </c>
    </row>
    <row r="61">
      <c r="B61" s="8" t="n"/>
      <c r="G61" s="8" t="n"/>
      <c r="I61" s="10">
        <f>IF(OR(G61="",H61="Oui"),"",IF(G61&lt;TODAY(),"En retard",""))</f>
        <v/>
      </c>
    </row>
    <row r="62">
      <c r="B62" s="8" t="n"/>
      <c r="G62" s="8" t="n"/>
      <c r="I62" s="10">
        <f>IF(OR(G62="",H62="Oui"),"",IF(G62&lt;TODAY(),"En retard",""))</f>
        <v/>
      </c>
    </row>
    <row r="63">
      <c r="B63" s="8" t="n"/>
      <c r="G63" s="8" t="n"/>
      <c r="I63" s="10">
        <f>IF(OR(G63="",H63="Oui"),"",IF(G63&lt;TODAY(),"En retard",""))</f>
        <v/>
      </c>
    </row>
    <row r="64">
      <c r="B64" s="8" t="n"/>
      <c r="G64" s="8" t="n"/>
      <c r="I64" s="10">
        <f>IF(OR(G64="",H64="Oui"),"",IF(G64&lt;TODAY(),"En retard",""))</f>
        <v/>
      </c>
    </row>
    <row r="65">
      <c r="B65" s="8" t="n"/>
      <c r="G65" s="8" t="n"/>
      <c r="I65" s="10">
        <f>IF(OR(G65="",H65="Oui"),"",IF(G65&lt;TODAY(),"En retard",""))</f>
        <v/>
      </c>
    </row>
    <row r="66">
      <c r="B66" s="8" t="n"/>
      <c r="G66" s="8" t="n"/>
      <c r="I66" s="10">
        <f>IF(OR(G66="",H66="Oui"),"",IF(G66&lt;TODAY(),"En retard",""))</f>
        <v/>
      </c>
    </row>
    <row r="67">
      <c r="B67" s="8" t="n"/>
      <c r="G67" s="8" t="n"/>
      <c r="I67" s="10">
        <f>IF(OR(G67="",H67="Oui"),"",IF(G67&lt;TODAY(),"En retard",""))</f>
        <v/>
      </c>
    </row>
    <row r="68">
      <c r="B68" s="8" t="n"/>
      <c r="G68" s="8" t="n"/>
      <c r="I68" s="10">
        <f>IF(OR(G68="",H68="Oui"),"",IF(G68&lt;TODAY(),"En retard",""))</f>
        <v/>
      </c>
    </row>
    <row r="69">
      <c r="B69" s="8" t="n"/>
      <c r="G69" s="8" t="n"/>
      <c r="I69" s="10">
        <f>IF(OR(G69="",H69="Oui"),"",IF(G69&lt;TODAY(),"En retard",""))</f>
        <v/>
      </c>
    </row>
    <row r="70">
      <c r="B70" s="8" t="n"/>
      <c r="G70" s="8" t="n"/>
      <c r="I70" s="10">
        <f>IF(OR(G70="",H70="Oui"),"",IF(G70&lt;TODAY(),"En retard",""))</f>
        <v/>
      </c>
    </row>
    <row r="71">
      <c r="B71" s="8" t="n"/>
      <c r="G71" s="8" t="n"/>
      <c r="I71" s="10">
        <f>IF(OR(G71="",H71="Oui"),"",IF(G71&lt;TODAY(),"En retard",""))</f>
        <v/>
      </c>
    </row>
    <row r="72">
      <c r="B72" s="8" t="n"/>
      <c r="G72" s="8" t="n"/>
      <c r="I72" s="10">
        <f>IF(OR(G72="",H72="Oui"),"",IF(G72&lt;TODAY(),"En retard",""))</f>
        <v/>
      </c>
    </row>
    <row r="73">
      <c r="B73" s="8" t="n"/>
      <c r="G73" s="8" t="n"/>
      <c r="I73" s="10">
        <f>IF(OR(G73="",H73="Oui"),"",IF(G73&lt;TODAY(),"En retard",""))</f>
        <v/>
      </c>
    </row>
    <row r="74">
      <c r="B74" s="8" t="n"/>
      <c r="G74" s="8" t="n"/>
      <c r="I74" s="10">
        <f>IF(OR(G74="",H74="Oui"),"",IF(G74&lt;TODAY(),"En retard",""))</f>
        <v/>
      </c>
    </row>
    <row r="75">
      <c r="B75" s="8" t="n"/>
      <c r="G75" s="8" t="n"/>
      <c r="I75" s="10">
        <f>IF(OR(G75="",H75="Oui"),"",IF(G75&lt;TODAY(),"En retard",""))</f>
        <v/>
      </c>
    </row>
    <row r="76">
      <c r="B76" s="8" t="n"/>
      <c r="G76" s="8" t="n"/>
      <c r="I76" s="10">
        <f>IF(OR(G76="",H76="Oui"),"",IF(G76&lt;TODAY(),"En retard",""))</f>
        <v/>
      </c>
    </row>
    <row r="77">
      <c r="B77" s="8" t="n"/>
      <c r="G77" s="8" t="n"/>
      <c r="I77" s="10">
        <f>IF(OR(G77="",H77="Oui"),"",IF(G77&lt;TODAY(),"En retard",""))</f>
        <v/>
      </c>
    </row>
    <row r="78">
      <c r="B78" s="8" t="n"/>
      <c r="G78" s="8" t="n"/>
      <c r="I78" s="10">
        <f>IF(OR(G78="",H78="Oui"),"",IF(G78&lt;TODAY(),"En retard",""))</f>
        <v/>
      </c>
    </row>
    <row r="79">
      <c r="B79" s="8" t="n"/>
      <c r="G79" s="8" t="n"/>
      <c r="I79" s="10">
        <f>IF(OR(G79="",H79="Oui"),"",IF(G79&lt;TODAY(),"En retard",""))</f>
        <v/>
      </c>
    </row>
    <row r="80">
      <c r="B80" s="8" t="n"/>
      <c r="G80" s="8" t="n"/>
      <c r="I80" s="10">
        <f>IF(OR(G80="",H80="Oui"),"",IF(G80&lt;TODAY(),"En retard",""))</f>
        <v/>
      </c>
    </row>
    <row r="81">
      <c r="B81" s="8" t="n"/>
      <c r="G81" s="8" t="n"/>
      <c r="I81" s="10">
        <f>IF(OR(G81="",H81="Oui"),"",IF(G81&lt;TODAY(),"En retard",""))</f>
        <v/>
      </c>
    </row>
    <row r="82">
      <c r="B82" s="8" t="n"/>
      <c r="G82" s="8" t="n"/>
      <c r="I82" s="10">
        <f>IF(OR(G82="",H82="Oui"),"",IF(G82&lt;TODAY(),"En retard",""))</f>
        <v/>
      </c>
    </row>
    <row r="83">
      <c r="B83" s="8" t="n"/>
      <c r="G83" s="8" t="n"/>
      <c r="I83" s="10">
        <f>IF(OR(G83="",H83="Oui"),"",IF(G83&lt;TODAY(),"En retard",""))</f>
        <v/>
      </c>
    </row>
    <row r="84">
      <c r="B84" s="8" t="n"/>
      <c r="G84" s="8" t="n"/>
      <c r="I84" s="10">
        <f>IF(OR(G84="",H84="Oui"),"",IF(G84&lt;TODAY(),"En retard",""))</f>
        <v/>
      </c>
    </row>
    <row r="85">
      <c r="B85" s="8" t="n"/>
      <c r="G85" s="8" t="n"/>
      <c r="I85" s="10">
        <f>IF(OR(G85="",H85="Oui"),"",IF(G85&lt;TODAY(),"En retard",""))</f>
        <v/>
      </c>
    </row>
    <row r="86">
      <c r="B86" s="8" t="n"/>
      <c r="G86" s="8" t="n"/>
      <c r="I86" s="10">
        <f>IF(OR(G86="",H86="Oui"),"",IF(G86&lt;TODAY(),"En retard",""))</f>
        <v/>
      </c>
    </row>
    <row r="87">
      <c r="B87" s="8" t="n"/>
      <c r="G87" s="8" t="n"/>
      <c r="I87" s="10">
        <f>IF(OR(G87="",H87="Oui"),"",IF(G87&lt;TODAY(),"En retard",""))</f>
        <v/>
      </c>
    </row>
    <row r="88">
      <c r="B88" s="8" t="n"/>
      <c r="G88" s="8" t="n"/>
      <c r="I88" s="10">
        <f>IF(OR(G88="",H88="Oui"),"",IF(G88&lt;TODAY(),"En retard",""))</f>
        <v/>
      </c>
    </row>
    <row r="89">
      <c r="B89" s="8" t="n"/>
      <c r="G89" s="8" t="n"/>
      <c r="I89" s="10">
        <f>IF(OR(G89="",H89="Oui"),"",IF(G89&lt;TODAY(),"En retard",""))</f>
        <v/>
      </c>
    </row>
    <row r="90">
      <c r="B90" s="8" t="n"/>
      <c r="G90" s="8" t="n"/>
      <c r="I90" s="10">
        <f>IF(OR(G90="",H90="Oui"),"",IF(G90&lt;TODAY(),"En retard",""))</f>
        <v/>
      </c>
    </row>
    <row r="91">
      <c r="B91" s="8" t="n"/>
      <c r="G91" s="8" t="n"/>
      <c r="I91" s="10">
        <f>IF(OR(G91="",H91="Oui"),"",IF(G91&lt;TODAY(),"En retard",""))</f>
        <v/>
      </c>
    </row>
    <row r="92">
      <c r="B92" s="8" t="n"/>
      <c r="G92" s="8" t="n"/>
      <c r="I92" s="10">
        <f>IF(OR(G92="",H92="Oui"),"",IF(G92&lt;TODAY(),"En retard",""))</f>
        <v/>
      </c>
    </row>
    <row r="93">
      <c r="B93" s="8" t="n"/>
      <c r="G93" s="8" t="n"/>
      <c r="I93" s="10">
        <f>IF(OR(G93="",H93="Oui"),"",IF(G93&lt;TODAY(),"En retard",""))</f>
        <v/>
      </c>
    </row>
    <row r="94">
      <c r="B94" s="8" t="n"/>
      <c r="G94" s="8" t="n"/>
      <c r="I94" s="10">
        <f>IF(OR(G94="",H94="Oui"),"",IF(G94&lt;TODAY(),"En retard",""))</f>
        <v/>
      </c>
    </row>
    <row r="95">
      <c r="B95" s="8" t="n"/>
      <c r="G95" s="8" t="n"/>
      <c r="I95" s="10">
        <f>IF(OR(G95="",H95="Oui"),"",IF(G95&lt;TODAY(),"En retard",""))</f>
        <v/>
      </c>
    </row>
    <row r="96">
      <c r="B96" s="8" t="n"/>
      <c r="G96" s="8" t="n"/>
      <c r="I96" s="10">
        <f>IF(OR(G96="",H96="Oui"),"",IF(G96&lt;TODAY(),"En retard",""))</f>
        <v/>
      </c>
    </row>
    <row r="97">
      <c r="B97" s="8" t="n"/>
      <c r="G97" s="8" t="n"/>
      <c r="I97" s="10">
        <f>IF(OR(G97="",H97="Oui"),"",IF(G97&lt;TODAY(),"En retard",""))</f>
        <v/>
      </c>
    </row>
    <row r="98">
      <c r="B98" s="8" t="n"/>
      <c r="G98" s="8" t="n"/>
      <c r="I98" s="10">
        <f>IF(OR(G98="",H98="Oui"),"",IF(G98&lt;TODAY(),"En retard",""))</f>
        <v/>
      </c>
    </row>
    <row r="99">
      <c r="B99" s="8" t="n"/>
      <c r="G99" s="8" t="n"/>
      <c r="I99" s="10">
        <f>IF(OR(G99="",H99="Oui"),"",IF(G99&lt;TODAY(),"En retard",""))</f>
        <v/>
      </c>
    </row>
    <row r="100">
      <c r="B100" s="8" t="n"/>
      <c r="G100" s="8" t="n"/>
      <c r="I100" s="10">
        <f>IF(OR(G100="",H100="Oui"),"",IF(G100&lt;TODAY(),"En retard",""))</f>
        <v/>
      </c>
    </row>
    <row r="101">
      <c r="B101" s="8" t="n"/>
      <c r="G101" s="8" t="n"/>
      <c r="I101" s="10">
        <f>IF(OR(G101="",H101="Oui"),"",IF(G101&lt;TODAY(),"En retard",""))</f>
        <v/>
      </c>
    </row>
    <row r="102">
      <c r="B102" s="8" t="n"/>
      <c r="G102" s="8" t="n"/>
      <c r="I102" s="10">
        <f>IF(OR(G102="",H102="Oui"),"",IF(G102&lt;TODAY(),"En retard",""))</f>
        <v/>
      </c>
    </row>
    <row r="103">
      <c r="B103" s="8" t="n"/>
      <c r="G103" s="8" t="n"/>
      <c r="I103" s="10">
        <f>IF(OR(G103="",H103="Oui"),"",IF(G103&lt;TODAY(),"En retard",""))</f>
        <v/>
      </c>
    </row>
    <row r="104">
      <c r="B104" s="8" t="n"/>
      <c r="G104" s="8" t="n"/>
      <c r="I104" s="10">
        <f>IF(OR(G104="",H104="Oui"),"",IF(G104&lt;TODAY(),"En retard",""))</f>
        <v/>
      </c>
    </row>
    <row r="105">
      <c r="B105" s="8" t="n"/>
      <c r="G105" s="8" t="n"/>
      <c r="I105" s="10">
        <f>IF(OR(G105="",H105="Oui"),"",IF(G105&lt;TODAY(),"En retard",""))</f>
        <v/>
      </c>
    </row>
    <row r="106">
      <c r="B106" s="8" t="n"/>
      <c r="G106" s="8" t="n"/>
      <c r="I106" s="10">
        <f>IF(OR(G106="",H106="Oui"),"",IF(G106&lt;TODAY(),"En retard",""))</f>
        <v/>
      </c>
    </row>
    <row r="107">
      <c r="B107" s="8" t="n"/>
      <c r="G107" s="8" t="n"/>
      <c r="I107" s="10">
        <f>IF(OR(G107="",H107="Oui"),"",IF(G107&lt;TODAY(),"En retard",""))</f>
        <v/>
      </c>
    </row>
    <row r="108">
      <c r="B108" s="8" t="n"/>
      <c r="G108" s="8" t="n"/>
      <c r="I108" s="10">
        <f>IF(OR(G108="",H108="Oui"),"",IF(G108&lt;TODAY(),"En retard",""))</f>
        <v/>
      </c>
    </row>
    <row r="109">
      <c r="B109" s="8" t="n"/>
      <c r="G109" s="8" t="n"/>
      <c r="I109" s="10">
        <f>IF(OR(G109="",H109="Oui"),"",IF(G109&lt;TODAY(),"En retard",""))</f>
        <v/>
      </c>
    </row>
    <row r="110">
      <c r="B110" s="8" t="n"/>
      <c r="G110" s="8" t="n"/>
      <c r="I110" s="10">
        <f>IF(OR(G110="",H110="Oui"),"",IF(G110&lt;TODAY(),"En retard",""))</f>
        <v/>
      </c>
    </row>
    <row r="111">
      <c r="B111" s="8" t="n"/>
      <c r="G111" s="8" t="n"/>
      <c r="I111" s="10">
        <f>IF(OR(G111="",H111="Oui"),"",IF(G111&lt;TODAY(),"En retard",""))</f>
        <v/>
      </c>
    </row>
    <row r="112">
      <c r="B112" s="8" t="n"/>
      <c r="G112" s="8" t="n"/>
      <c r="I112" s="10">
        <f>IF(OR(G112="",H112="Oui"),"",IF(G112&lt;TODAY(),"En retard",""))</f>
        <v/>
      </c>
    </row>
    <row r="113">
      <c r="B113" s="8" t="n"/>
      <c r="G113" s="8" t="n"/>
      <c r="I113" s="10">
        <f>IF(OR(G113="",H113="Oui"),"",IF(G113&lt;TODAY(),"En retard",""))</f>
        <v/>
      </c>
    </row>
    <row r="114">
      <c r="B114" s="8" t="n"/>
      <c r="G114" s="8" t="n"/>
      <c r="I114" s="10">
        <f>IF(OR(G114="",H114="Oui"),"",IF(G114&lt;TODAY(),"En retard",""))</f>
        <v/>
      </c>
    </row>
    <row r="115">
      <c r="B115" s="8" t="n"/>
      <c r="G115" s="8" t="n"/>
      <c r="I115" s="10">
        <f>IF(OR(G115="",H115="Oui"),"",IF(G115&lt;TODAY(),"En retard",""))</f>
        <v/>
      </c>
    </row>
    <row r="116">
      <c r="B116" s="8" t="n"/>
      <c r="G116" s="8" t="n"/>
      <c r="I116" s="10">
        <f>IF(OR(G116="",H116="Oui"),"",IF(G116&lt;TODAY(),"En retard",""))</f>
        <v/>
      </c>
    </row>
    <row r="117">
      <c r="B117" s="8" t="n"/>
      <c r="G117" s="8" t="n"/>
      <c r="I117" s="10">
        <f>IF(OR(G117="",H117="Oui"),"",IF(G117&lt;TODAY(),"En retard",""))</f>
        <v/>
      </c>
    </row>
    <row r="118">
      <c r="B118" s="8" t="n"/>
      <c r="G118" s="8" t="n"/>
      <c r="I118" s="10">
        <f>IF(OR(G118="",H118="Oui"),"",IF(G118&lt;TODAY(),"En retard",""))</f>
        <v/>
      </c>
    </row>
    <row r="119">
      <c r="B119" s="8" t="n"/>
      <c r="G119" s="8" t="n"/>
      <c r="I119" s="10">
        <f>IF(OR(G119="",H119="Oui"),"",IF(G119&lt;TODAY(),"En retard",""))</f>
        <v/>
      </c>
    </row>
    <row r="120">
      <c r="B120" s="8" t="n"/>
      <c r="G120" s="8" t="n"/>
      <c r="I120" s="10">
        <f>IF(OR(G120="",H120="Oui"),"",IF(G120&lt;TODAY(),"En retard",""))</f>
        <v/>
      </c>
    </row>
    <row r="121">
      <c r="B121" s="8" t="n"/>
      <c r="G121" s="8" t="n"/>
      <c r="I121" s="10">
        <f>IF(OR(G121="",H121="Oui"),"",IF(G121&lt;TODAY(),"En retard",""))</f>
        <v/>
      </c>
    </row>
    <row r="122">
      <c r="B122" s="8" t="n"/>
      <c r="G122" s="8" t="n"/>
      <c r="I122" s="10">
        <f>IF(OR(G122="",H122="Oui"),"",IF(G122&lt;TODAY(),"En retard",""))</f>
        <v/>
      </c>
    </row>
    <row r="123">
      <c r="B123" s="8" t="n"/>
      <c r="G123" s="8" t="n"/>
      <c r="I123" s="10">
        <f>IF(OR(G123="",H123="Oui"),"",IF(G123&lt;TODAY(),"En retard",""))</f>
        <v/>
      </c>
    </row>
    <row r="124">
      <c r="B124" s="8" t="n"/>
      <c r="G124" s="8" t="n"/>
      <c r="I124" s="10">
        <f>IF(OR(G124="",H124="Oui"),"",IF(G124&lt;TODAY(),"En retard",""))</f>
        <v/>
      </c>
    </row>
    <row r="125">
      <c r="B125" s="8" t="n"/>
      <c r="G125" s="8" t="n"/>
      <c r="I125" s="10">
        <f>IF(OR(G125="",H125="Oui"),"",IF(G125&lt;TODAY(),"En retard",""))</f>
        <v/>
      </c>
    </row>
    <row r="126">
      <c r="B126" s="8" t="n"/>
      <c r="G126" s="8" t="n"/>
      <c r="I126" s="10">
        <f>IF(OR(G126="",H126="Oui"),"",IF(G126&lt;TODAY(),"En retard",""))</f>
        <v/>
      </c>
    </row>
    <row r="127">
      <c r="B127" s="8" t="n"/>
      <c r="G127" s="8" t="n"/>
      <c r="I127" s="10">
        <f>IF(OR(G127="",H127="Oui"),"",IF(G127&lt;TODAY(),"En retard",""))</f>
        <v/>
      </c>
    </row>
    <row r="128">
      <c r="B128" s="8" t="n"/>
      <c r="G128" s="8" t="n"/>
      <c r="I128" s="10">
        <f>IF(OR(G128="",H128="Oui"),"",IF(G128&lt;TODAY(),"En retard",""))</f>
        <v/>
      </c>
    </row>
    <row r="129">
      <c r="B129" s="8" t="n"/>
      <c r="G129" s="8" t="n"/>
      <c r="I129" s="10">
        <f>IF(OR(G129="",H129="Oui"),"",IF(G129&lt;TODAY(),"En retard",""))</f>
        <v/>
      </c>
    </row>
    <row r="130">
      <c r="B130" s="8" t="n"/>
      <c r="G130" s="8" t="n"/>
      <c r="I130" s="10">
        <f>IF(OR(G130="",H130="Oui"),"",IF(G130&lt;TODAY(),"En retard",""))</f>
        <v/>
      </c>
    </row>
    <row r="131">
      <c r="B131" s="8" t="n"/>
      <c r="G131" s="8" t="n"/>
      <c r="I131" s="10">
        <f>IF(OR(G131="",H131="Oui"),"",IF(G131&lt;TODAY(),"En retard",""))</f>
        <v/>
      </c>
    </row>
    <row r="132">
      <c r="B132" s="8" t="n"/>
      <c r="G132" s="8" t="n"/>
      <c r="I132" s="10">
        <f>IF(OR(G132="",H132="Oui"),"",IF(G132&lt;TODAY(),"En retard",""))</f>
        <v/>
      </c>
    </row>
    <row r="133">
      <c r="B133" s="8" t="n"/>
      <c r="G133" s="8" t="n"/>
      <c r="I133" s="10">
        <f>IF(OR(G133="",H133="Oui"),"",IF(G133&lt;TODAY(),"En retard",""))</f>
        <v/>
      </c>
    </row>
    <row r="134">
      <c r="B134" s="8" t="n"/>
      <c r="G134" s="8" t="n"/>
      <c r="I134" s="10">
        <f>IF(OR(G134="",H134="Oui"),"",IF(G134&lt;TODAY(),"En retard",""))</f>
        <v/>
      </c>
    </row>
    <row r="135">
      <c r="B135" s="8" t="n"/>
      <c r="G135" s="8" t="n"/>
      <c r="I135" s="10">
        <f>IF(OR(G135="",H135="Oui"),"",IF(G135&lt;TODAY(),"En retard",""))</f>
        <v/>
      </c>
    </row>
    <row r="136">
      <c r="B136" s="8" t="n"/>
      <c r="G136" s="8" t="n"/>
      <c r="I136" s="10">
        <f>IF(OR(G136="",H136="Oui"),"",IF(G136&lt;TODAY(),"En retard",""))</f>
        <v/>
      </c>
    </row>
    <row r="137">
      <c r="B137" s="8" t="n"/>
      <c r="G137" s="8" t="n"/>
      <c r="I137" s="10">
        <f>IF(OR(G137="",H137="Oui"),"",IF(G137&lt;TODAY(),"En retard",""))</f>
        <v/>
      </c>
    </row>
    <row r="138">
      <c r="B138" s="8" t="n"/>
      <c r="G138" s="8" t="n"/>
      <c r="I138" s="10">
        <f>IF(OR(G138="",H138="Oui"),"",IF(G138&lt;TODAY(),"En retard",""))</f>
        <v/>
      </c>
    </row>
    <row r="139">
      <c r="B139" s="8" t="n"/>
      <c r="G139" s="8" t="n"/>
      <c r="I139" s="10">
        <f>IF(OR(G139="",H139="Oui"),"",IF(G139&lt;TODAY(),"En retard",""))</f>
        <v/>
      </c>
    </row>
    <row r="140">
      <c r="B140" s="8" t="n"/>
      <c r="G140" s="8" t="n"/>
      <c r="I140" s="10">
        <f>IF(OR(G140="",H140="Oui"),"",IF(G140&lt;TODAY(),"En retard",""))</f>
        <v/>
      </c>
    </row>
    <row r="141">
      <c r="B141" s="8" t="n"/>
      <c r="G141" s="8" t="n"/>
      <c r="I141" s="10">
        <f>IF(OR(G141="",H141="Oui"),"",IF(G141&lt;TODAY(),"En retard",""))</f>
        <v/>
      </c>
    </row>
    <row r="142">
      <c r="B142" s="8" t="n"/>
      <c r="G142" s="8" t="n"/>
      <c r="I142" s="10">
        <f>IF(OR(G142="",H142="Oui"),"",IF(G142&lt;TODAY(),"En retard",""))</f>
        <v/>
      </c>
    </row>
    <row r="143">
      <c r="B143" s="8" t="n"/>
      <c r="G143" s="8" t="n"/>
      <c r="I143" s="10">
        <f>IF(OR(G143="",H143="Oui"),"",IF(G143&lt;TODAY(),"En retard",""))</f>
        <v/>
      </c>
    </row>
    <row r="144">
      <c r="B144" s="8" t="n"/>
      <c r="G144" s="8" t="n"/>
      <c r="I144" s="10">
        <f>IF(OR(G144="",H144="Oui"),"",IF(G144&lt;TODAY(),"En retard",""))</f>
        <v/>
      </c>
    </row>
    <row r="145">
      <c r="B145" s="8" t="n"/>
      <c r="G145" s="8" t="n"/>
      <c r="I145" s="10">
        <f>IF(OR(G145="",H145="Oui"),"",IF(G145&lt;TODAY(),"En retard",""))</f>
        <v/>
      </c>
    </row>
    <row r="146">
      <c r="B146" s="8" t="n"/>
      <c r="G146" s="8" t="n"/>
      <c r="I146" s="10">
        <f>IF(OR(G146="",H146="Oui"),"",IF(G146&lt;TODAY(),"En retard",""))</f>
        <v/>
      </c>
    </row>
    <row r="147">
      <c r="B147" s="8" t="n"/>
      <c r="G147" s="8" t="n"/>
      <c r="I147" s="10">
        <f>IF(OR(G147="",H147="Oui"),"",IF(G147&lt;TODAY(),"En retard",""))</f>
        <v/>
      </c>
    </row>
    <row r="148">
      <c r="B148" s="8" t="n"/>
      <c r="G148" s="8" t="n"/>
      <c r="I148" s="10">
        <f>IF(OR(G148="",H148="Oui"),"",IF(G148&lt;TODAY(),"En retard",""))</f>
        <v/>
      </c>
    </row>
    <row r="149">
      <c r="B149" s="8" t="n"/>
      <c r="G149" s="8" t="n"/>
      <c r="I149" s="10">
        <f>IF(OR(G149="",H149="Oui"),"",IF(G149&lt;TODAY(),"En retard",""))</f>
        <v/>
      </c>
    </row>
    <row r="150">
      <c r="B150" s="8" t="n"/>
      <c r="G150" s="8" t="n"/>
      <c r="I150" s="10">
        <f>IF(OR(G150="",H150="Oui"),"",IF(G150&lt;TODAY(),"En retard",""))</f>
        <v/>
      </c>
    </row>
    <row r="151">
      <c r="B151" s="8" t="n"/>
      <c r="G151" s="8" t="n"/>
      <c r="I151" s="10">
        <f>IF(OR(G151="",H151="Oui"),"",IF(G151&lt;TODAY(),"En retard",""))</f>
        <v/>
      </c>
    </row>
    <row r="152">
      <c r="B152" s="8" t="n"/>
      <c r="G152" s="8" t="n"/>
      <c r="I152" s="10">
        <f>IF(OR(G152="",H152="Oui"),"",IF(G152&lt;TODAY(),"En retard",""))</f>
        <v/>
      </c>
    </row>
    <row r="153">
      <c r="B153" s="8" t="n"/>
      <c r="G153" s="8" t="n"/>
      <c r="I153" s="10">
        <f>IF(OR(G153="",H153="Oui"),"",IF(G153&lt;TODAY(),"En retard",""))</f>
        <v/>
      </c>
    </row>
    <row r="154">
      <c r="B154" s="8" t="n"/>
      <c r="G154" s="8" t="n"/>
      <c r="I154" s="10">
        <f>IF(OR(G154="",H154="Oui"),"",IF(G154&lt;TODAY(),"En retard",""))</f>
        <v/>
      </c>
    </row>
    <row r="155">
      <c r="B155" s="8" t="n"/>
      <c r="G155" s="8" t="n"/>
      <c r="I155" s="10">
        <f>IF(OR(G155="",H155="Oui"),"",IF(G155&lt;TODAY(),"En retard",""))</f>
        <v/>
      </c>
    </row>
    <row r="156">
      <c r="B156" s="8" t="n"/>
      <c r="G156" s="8" t="n"/>
      <c r="I156" s="10">
        <f>IF(OR(G156="",H156="Oui"),"",IF(G156&lt;TODAY(),"En retard",""))</f>
        <v/>
      </c>
    </row>
    <row r="157">
      <c r="B157" s="8" t="n"/>
      <c r="G157" s="8" t="n"/>
      <c r="I157" s="10">
        <f>IF(OR(G157="",H157="Oui"),"",IF(G157&lt;TODAY(),"En retard",""))</f>
        <v/>
      </c>
    </row>
    <row r="158">
      <c r="B158" s="8" t="n"/>
      <c r="G158" s="8" t="n"/>
      <c r="I158" s="10">
        <f>IF(OR(G158="",H158="Oui"),"",IF(G158&lt;TODAY(),"En retard",""))</f>
        <v/>
      </c>
    </row>
    <row r="159">
      <c r="B159" s="8" t="n"/>
      <c r="G159" s="8" t="n"/>
      <c r="I159" s="10">
        <f>IF(OR(G159="",H159="Oui"),"",IF(G159&lt;TODAY(),"En retard",""))</f>
        <v/>
      </c>
    </row>
    <row r="160">
      <c r="B160" s="8" t="n"/>
      <c r="G160" s="8" t="n"/>
      <c r="I160" s="10">
        <f>IF(OR(G160="",H160="Oui"),"",IF(G160&lt;TODAY(),"En retard",""))</f>
        <v/>
      </c>
    </row>
    <row r="161">
      <c r="B161" s="8" t="n"/>
      <c r="G161" s="8" t="n"/>
      <c r="I161" s="10">
        <f>IF(OR(G161="",H161="Oui"),"",IF(G161&lt;TODAY(),"En retard",""))</f>
        <v/>
      </c>
    </row>
    <row r="162">
      <c r="B162" s="8" t="n"/>
      <c r="G162" s="8" t="n"/>
      <c r="I162" s="10">
        <f>IF(OR(G162="",H162="Oui"),"",IF(G162&lt;TODAY(),"En retard",""))</f>
        <v/>
      </c>
    </row>
    <row r="163">
      <c r="B163" s="8" t="n"/>
      <c r="G163" s="8" t="n"/>
      <c r="I163" s="10">
        <f>IF(OR(G163="",H163="Oui"),"",IF(G163&lt;TODAY(),"En retard",""))</f>
        <v/>
      </c>
    </row>
    <row r="164">
      <c r="B164" s="8" t="n"/>
      <c r="G164" s="8" t="n"/>
      <c r="I164" s="10">
        <f>IF(OR(G164="",H164="Oui"),"",IF(G164&lt;TODAY(),"En retard",""))</f>
        <v/>
      </c>
    </row>
    <row r="165">
      <c r="B165" s="8" t="n"/>
      <c r="G165" s="8" t="n"/>
      <c r="I165" s="10">
        <f>IF(OR(G165="",H165="Oui"),"",IF(G165&lt;TODAY(),"En retard",""))</f>
        <v/>
      </c>
    </row>
    <row r="166">
      <c r="B166" s="8" t="n"/>
      <c r="G166" s="8" t="n"/>
      <c r="I166" s="10">
        <f>IF(OR(G166="",H166="Oui"),"",IF(G166&lt;TODAY(),"En retard",""))</f>
        <v/>
      </c>
    </row>
    <row r="167">
      <c r="B167" s="8" t="n"/>
      <c r="G167" s="8" t="n"/>
      <c r="I167" s="10">
        <f>IF(OR(G167="",H167="Oui"),"",IF(G167&lt;TODAY(),"En retard",""))</f>
        <v/>
      </c>
    </row>
    <row r="168">
      <c r="B168" s="8" t="n"/>
      <c r="G168" s="8" t="n"/>
      <c r="I168" s="10">
        <f>IF(OR(G168="",H168="Oui"),"",IF(G168&lt;TODAY(),"En retard",""))</f>
        <v/>
      </c>
    </row>
    <row r="169">
      <c r="B169" s="8" t="n"/>
      <c r="G169" s="8" t="n"/>
      <c r="I169" s="10">
        <f>IF(OR(G169="",H169="Oui"),"",IF(G169&lt;TODAY(),"En retard",""))</f>
        <v/>
      </c>
    </row>
    <row r="170">
      <c r="B170" s="8" t="n"/>
      <c r="G170" s="8" t="n"/>
      <c r="I170" s="10">
        <f>IF(OR(G170="",H170="Oui"),"",IF(G170&lt;TODAY(),"En retard",""))</f>
        <v/>
      </c>
    </row>
    <row r="171">
      <c r="B171" s="8" t="n"/>
      <c r="G171" s="8" t="n"/>
      <c r="I171" s="10">
        <f>IF(OR(G171="",H171="Oui"),"",IF(G171&lt;TODAY(),"En retard",""))</f>
        <v/>
      </c>
    </row>
    <row r="172">
      <c r="B172" s="8" t="n"/>
      <c r="G172" s="8" t="n"/>
      <c r="I172" s="10">
        <f>IF(OR(G172="",H172="Oui"),"",IF(G172&lt;TODAY(),"En retard",""))</f>
        <v/>
      </c>
    </row>
    <row r="173">
      <c r="B173" s="8" t="n"/>
      <c r="G173" s="8" t="n"/>
      <c r="I173" s="10">
        <f>IF(OR(G173="",H173="Oui"),"",IF(G173&lt;TODAY(),"En retard",""))</f>
        <v/>
      </c>
    </row>
    <row r="174">
      <c r="B174" s="8" t="n"/>
      <c r="G174" s="8" t="n"/>
      <c r="I174" s="10">
        <f>IF(OR(G174="",H174="Oui"),"",IF(G174&lt;TODAY(),"En retard",""))</f>
        <v/>
      </c>
    </row>
    <row r="175">
      <c r="B175" s="8" t="n"/>
      <c r="G175" s="8" t="n"/>
      <c r="I175" s="10">
        <f>IF(OR(G175="",H175="Oui"),"",IF(G175&lt;TODAY(),"En retard",""))</f>
        <v/>
      </c>
    </row>
    <row r="176">
      <c r="B176" s="8" t="n"/>
      <c r="G176" s="8" t="n"/>
      <c r="I176" s="10">
        <f>IF(OR(G176="",H176="Oui"),"",IF(G176&lt;TODAY(),"En retard",""))</f>
        <v/>
      </c>
    </row>
    <row r="177">
      <c r="B177" s="8" t="n"/>
      <c r="G177" s="8" t="n"/>
      <c r="I177" s="10">
        <f>IF(OR(G177="",H177="Oui"),"",IF(G177&lt;TODAY(),"En retard",""))</f>
        <v/>
      </c>
    </row>
    <row r="178">
      <c r="B178" s="8" t="n"/>
      <c r="G178" s="8" t="n"/>
      <c r="I178" s="10">
        <f>IF(OR(G178="",H178="Oui"),"",IF(G178&lt;TODAY(),"En retard",""))</f>
        <v/>
      </c>
    </row>
    <row r="179">
      <c r="B179" s="8" t="n"/>
      <c r="G179" s="8" t="n"/>
      <c r="I179" s="10">
        <f>IF(OR(G179="",H179="Oui"),"",IF(G179&lt;TODAY(),"En retard",""))</f>
        <v/>
      </c>
    </row>
    <row r="180">
      <c r="B180" s="8" t="n"/>
      <c r="G180" s="8" t="n"/>
      <c r="I180" s="10">
        <f>IF(OR(G180="",H180="Oui"),"",IF(G180&lt;TODAY(),"En retard",""))</f>
        <v/>
      </c>
    </row>
    <row r="181">
      <c r="B181" s="8" t="n"/>
      <c r="G181" s="8" t="n"/>
      <c r="I181" s="10">
        <f>IF(OR(G181="",H181="Oui"),"",IF(G181&lt;TODAY(),"En retard",""))</f>
        <v/>
      </c>
    </row>
    <row r="182">
      <c r="B182" s="8" t="n"/>
      <c r="G182" s="8" t="n"/>
      <c r="I182" s="10">
        <f>IF(OR(G182="",H182="Oui"),"",IF(G182&lt;TODAY(),"En retard",""))</f>
        <v/>
      </c>
    </row>
    <row r="183">
      <c r="B183" s="8" t="n"/>
      <c r="G183" s="8" t="n"/>
      <c r="I183" s="10">
        <f>IF(OR(G183="",H183="Oui"),"",IF(G183&lt;TODAY(),"En retard",""))</f>
        <v/>
      </c>
    </row>
    <row r="184">
      <c r="B184" s="8" t="n"/>
      <c r="G184" s="8" t="n"/>
      <c r="I184" s="10">
        <f>IF(OR(G184="",H184="Oui"),"",IF(G184&lt;TODAY(),"En retard",""))</f>
        <v/>
      </c>
    </row>
    <row r="185">
      <c r="B185" s="8" t="n"/>
      <c r="G185" s="8" t="n"/>
      <c r="I185" s="10">
        <f>IF(OR(G185="",H185="Oui"),"",IF(G185&lt;TODAY(),"En retard",""))</f>
        <v/>
      </c>
    </row>
    <row r="186">
      <c r="B186" s="8" t="n"/>
      <c r="G186" s="8" t="n"/>
      <c r="I186" s="10">
        <f>IF(OR(G186="",H186="Oui"),"",IF(G186&lt;TODAY(),"En retard",""))</f>
        <v/>
      </c>
    </row>
    <row r="187">
      <c r="B187" s="8" t="n"/>
      <c r="G187" s="8" t="n"/>
      <c r="I187" s="10">
        <f>IF(OR(G187="",H187="Oui"),"",IF(G187&lt;TODAY(),"En retard",""))</f>
        <v/>
      </c>
    </row>
    <row r="188">
      <c r="B188" s="8" t="n"/>
      <c r="G188" s="8" t="n"/>
      <c r="I188" s="10">
        <f>IF(OR(G188="",H188="Oui"),"",IF(G188&lt;TODAY(),"En retard",""))</f>
        <v/>
      </c>
    </row>
    <row r="189">
      <c r="B189" s="8" t="n"/>
      <c r="G189" s="8" t="n"/>
      <c r="I189" s="10">
        <f>IF(OR(G189="",H189="Oui"),"",IF(G189&lt;TODAY(),"En retard",""))</f>
        <v/>
      </c>
    </row>
    <row r="190">
      <c r="B190" s="8" t="n"/>
      <c r="G190" s="8" t="n"/>
      <c r="I190" s="10">
        <f>IF(OR(G190="",H190="Oui"),"",IF(G190&lt;TODAY(),"En retard",""))</f>
        <v/>
      </c>
    </row>
    <row r="191">
      <c r="B191" s="8" t="n"/>
      <c r="G191" s="8" t="n"/>
      <c r="I191" s="10">
        <f>IF(OR(G191="",H191="Oui"),"",IF(G191&lt;TODAY(),"En retard",""))</f>
        <v/>
      </c>
    </row>
    <row r="192">
      <c r="B192" s="8" t="n"/>
      <c r="G192" s="8" t="n"/>
      <c r="I192" s="10">
        <f>IF(OR(G192="",H192="Oui"),"",IF(G192&lt;TODAY(),"En retard",""))</f>
        <v/>
      </c>
    </row>
    <row r="193">
      <c r="B193" s="8" t="n"/>
      <c r="G193" s="8" t="n"/>
      <c r="I193" s="10">
        <f>IF(OR(G193="",H193="Oui"),"",IF(G193&lt;TODAY(),"En retard",""))</f>
        <v/>
      </c>
    </row>
    <row r="194">
      <c r="B194" s="8" t="n"/>
      <c r="G194" s="8" t="n"/>
      <c r="I194" s="10">
        <f>IF(OR(G194="",H194="Oui"),"",IF(G194&lt;TODAY(),"En retard",""))</f>
        <v/>
      </c>
    </row>
    <row r="195">
      <c r="B195" s="8" t="n"/>
      <c r="G195" s="8" t="n"/>
      <c r="I195" s="10">
        <f>IF(OR(G195="",H195="Oui"),"",IF(G195&lt;TODAY(),"En retard",""))</f>
        <v/>
      </c>
    </row>
    <row r="196">
      <c r="B196" s="8" t="n"/>
      <c r="G196" s="8" t="n"/>
      <c r="I196" s="10">
        <f>IF(OR(G196="",H196="Oui"),"",IF(G196&lt;TODAY(),"En retard",""))</f>
        <v/>
      </c>
    </row>
    <row r="197">
      <c r="B197" s="8" t="n"/>
      <c r="G197" s="8" t="n"/>
      <c r="I197" s="10">
        <f>IF(OR(G197="",H197="Oui"),"",IF(G197&lt;TODAY(),"En retard",""))</f>
        <v/>
      </c>
    </row>
    <row r="198">
      <c r="B198" s="8" t="n"/>
      <c r="G198" s="8" t="n"/>
      <c r="I198" s="10">
        <f>IF(OR(G198="",H198="Oui"),"",IF(G198&lt;TODAY(),"En retard",""))</f>
        <v/>
      </c>
    </row>
    <row r="199">
      <c r="B199" s="8" t="n"/>
      <c r="G199" s="8" t="n"/>
      <c r="I199" s="10">
        <f>IF(OR(G199="",H199="Oui"),"",IF(G199&lt;TODAY(),"En retard",""))</f>
        <v/>
      </c>
    </row>
    <row r="200">
      <c r="B200" s="8" t="n"/>
      <c r="G200" s="8" t="n"/>
      <c r="I200" s="10">
        <f>IF(OR(G200="",H200="Oui"),"",IF(G200&lt;TODAY(),"En retard",""))</f>
        <v/>
      </c>
    </row>
    <row r="201">
      <c r="B201" s="8" t="n"/>
      <c r="G201" s="8" t="n"/>
      <c r="I201" s="10">
        <f>IF(OR(G201="",H201="Oui"),"",IF(G201&lt;TODAY(),"En retard",""))</f>
        <v/>
      </c>
    </row>
    <row r="202">
      <c r="B202" s="8" t="n"/>
      <c r="G202" s="8" t="n"/>
      <c r="I202" s="10">
        <f>IF(OR(G202="",H202="Oui"),"",IF(G202&lt;TODAY(),"En retard",""))</f>
        <v/>
      </c>
    </row>
    <row r="203">
      <c r="B203" s="8" t="n"/>
      <c r="G203" s="8" t="n"/>
      <c r="I203" s="10">
        <f>IF(OR(G203="",H203="Oui"),"",IF(G203&lt;TODAY(),"En retard",""))</f>
        <v/>
      </c>
    </row>
    <row r="204">
      <c r="B204" s="8" t="n"/>
      <c r="G204" s="8" t="n"/>
      <c r="I204" s="10">
        <f>IF(OR(G204="",H204="Oui"),"",IF(G204&lt;TODAY(),"En retard",""))</f>
        <v/>
      </c>
    </row>
    <row r="205">
      <c r="B205" s="8" t="n"/>
      <c r="G205" s="8" t="n"/>
      <c r="I205" s="10">
        <f>IF(OR(G205="",H205="Oui"),"",IF(G205&lt;TODAY(),"En retard",""))</f>
        <v/>
      </c>
    </row>
    <row r="206">
      <c r="B206" s="8" t="n"/>
      <c r="G206" s="8" t="n"/>
      <c r="I206" s="10">
        <f>IF(OR(G206="",H206="Oui"),"",IF(G206&lt;TODAY(),"En retard",""))</f>
        <v/>
      </c>
    </row>
    <row r="207">
      <c r="B207" s="8" t="n"/>
      <c r="G207" s="8" t="n"/>
      <c r="I207" s="10">
        <f>IF(OR(G207="",H207="Oui"),"",IF(G207&lt;TODAY(),"En retard",""))</f>
        <v/>
      </c>
    </row>
    <row r="208">
      <c r="B208" s="8" t="n"/>
      <c r="G208" s="8" t="n"/>
      <c r="I208" s="10">
        <f>IF(OR(G208="",H208="Oui"),"",IF(G208&lt;TODAY(),"En retard",""))</f>
        <v/>
      </c>
    </row>
    <row r="209">
      <c r="B209" s="8" t="n"/>
      <c r="G209" s="8" t="n"/>
      <c r="I209" s="10">
        <f>IF(OR(G209="",H209="Oui"),"",IF(G209&lt;TODAY(),"En retard",""))</f>
        <v/>
      </c>
    </row>
    <row r="210">
      <c r="B210" s="8" t="n"/>
      <c r="G210" s="8" t="n"/>
      <c r="I210" s="10">
        <f>IF(OR(G210="",H210="Oui"),"",IF(G210&lt;TODAY(),"En retard",""))</f>
        <v/>
      </c>
    </row>
    <row r="211">
      <c r="B211" s="8" t="n"/>
      <c r="G211" s="8" t="n"/>
      <c r="I211" s="10">
        <f>IF(OR(G211="",H211="Oui"),"",IF(G211&lt;TODAY(),"En retard",""))</f>
        <v/>
      </c>
    </row>
    <row r="212">
      <c r="B212" s="8" t="n"/>
      <c r="G212" s="8" t="n"/>
      <c r="I212" s="10">
        <f>IF(OR(G212="",H212="Oui"),"",IF(G212&lt;TODAY(),"En retard",""))</f>
        <v/>
      </c>
    </row>
    <row r="213">
      <c r="B213" s="8" t="n"/>
      <c r="G213" s="8" t="n"/>
      <c r="I213" s="10">
        <f>IF(OR(G213="",H213="Oui"),"",IF(G213&lt;TODAY(),"En retard",""))</f>
        <v/>
      </c>
    </row>
  </sheetData>
  <conditionalFormatting sqref="B14:I213">
    <cfRule type="expression" priority="1" dxfId="0" stopIfTrue="1">
      <formula>$I14="En retard"</formula>
    </cfRule>
  </conditionalFormatting>
  <dataValidations count="3">
    <dataValidation sqref="C14:C213" showDropDown="0" showInputMessage="0" showErrorMessage="0" allowBlank="1" type="list">
      <formula1>L_Projets</formula1>
    </dataValidation>
    <dataValidation sqref="F14:F213" showDropDown="0" showInputMessage="0" showErrorMessage="0" allowBlank="1" type="list">
      <formula1>L_Responsables</formula1>
    </dataValidation>
    <dataValidation sqref="H14:H213" showDropDown="0" showInputMessage="0" showErrorMessage="0" allowBlank="1" type="list">
      <formula1>L_OuiNon</formula1>
    </dataValidation>
  </dataValidation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tabColor rgb="0000C26E"/>
    <outlinePr summaryBelow="1" summaryRight="1"/>
    <pageSetUpPr/>
  </sheetPr>
  <dimension ref="A1:D18"/>
  <sheetViews>
    <sheetView workbookViewId="0">
      <selection activeCell="A1" sqref="A1"/>
    </sheetView>
  </sheetViews>
  <sheetFormatPr baseColWidth="8" defaultRowHeight="15"/>
  <cols>
    <col width="3" customWidth="1" min="1" max="1"/>
    <col width="5" customWidth="1" min="2" max="2"/>
    <col width="78" customWidth="1" min="3" max="3"/>
    <col width="14" customWidth="1" min="4" max="4"/>
  </cols>
  <sheetData>
    <row r="1"/>
    <row r="2">
      <c r="B2" s="1" t="inlineStr">
        <is>
          <t>Votre fichier suffit-il encore ?</t>
        </is>
      </c>
    </row>
    <row r="3">
      <c r="B3" t="inlineStr">
        <is>
          <t>Répondez Oui ou Non à chaque question (liste déroulante).</t>
        </is>
      </c>
    </row>
    <row r="4"/>
    <row r="5">
      <c r="B5" t="n">
        <v>1</v>
      </c>
      <c r="C5" t="inlineStr">
        <is>
          <t>Plusieurs personnes mettent à jour ce fichier chaque semaine.</t>
        </is>
      </c>
      <c r="D5" s="12" t="inlineStr">
        <is>
          <t>Non</t>
        </is>
      </c>
    </row>
    <row r="6">
      <c r="B6" t="n">
        <v>2</v>
      </c>
      <c r="C6" t="inlineStr">
        <is>
          <t>Plusieurs versions du fichier circulent (par e-mail, sur des postes différents).</t>
        </is>
      </c>
      <c r="D6" s="12" t="inlineStr">
        <is>
          <t>Non</t>
        </is>
      </c>
    </row>
    <row r="7">
      <c r="B7" t="n">
        <v>3</v>
      </c>
      <c r="C7" t="inlineStr">
        <is>
          <t>Quelqu’un tient son propre tableau à côté de celui-ci.</t>
        </is>
      </c>
      <c r="D7" s="12" t="inlineStr">
        <is>
          <t>Non</t>
        </is>
      </c>
    </row>
    <row r="8">
      <c r="B8" t="n">
        <v>4</v>
      </c>
      <c r="C8" t="inlineStr">
        <is>
          <t>Plusieurs projets se partagent les mêmes personnes.</t>
        </is>
      </c>
      <c r="D8" s="12" t="inlineStr">
        <is>
          <t>Non</t>
        </is>
      </c>
    </row>
    <row r="9">
      <c r="B9" t="n">
        <v>5</v>
      </c>
      <c r="C9" t="inlineStr">
        <is>
          <t>Vous découvrez un retard le jour où il arrive, pas avant.</t>
        </is>
      </c>
      <c r="D9" s="12" t="inlineStr">
        <is>
          <t>Non</t>
        </is>
      </c>
    </row>
    <row r="10">
      <c r="B10" t="n">
        <v>6</v>
      </c>
      <c r="C10" t="inlineStr">
        <is>
          <t>Les relances des tâches en retard se font à la main.</t>
        </is>
      </c>
      <c r="D10" s="12" t="inlineStr">
        <is>
          <t>Non</t>
        </is>
      </c>
    </row>
    <row r="11">
      <c r="B11" t="n">
        <v>7</v>
      </c>
      <c r="C11" t="inlineStr">
        <is>
          <t>Le rapport d’avancement se prépare à la main chaque semaine.</t>
        </is>
      </c>
      <c r="D11" s="12" t="inlineStr">
        <is>
          <t>Non</t>
        </is>
      </c>
    </row>
    <row r="12">
      <c r="B12" t="n">
        <v>8</v>
      </c>
      <c r="C12" t="inlineStr">
        <is>
          <t>Vous ne savez pas qui a modifié une date, ni quand.</t>
        </is>
      </c>
      <c r="D12" s="12" t="inlineStr">
        <is>
          <t>Non</t>
        </is>
      </c>
    </row>
    <row r="13">
      <c r="B13" t="n">
        <v>9</v>
      </c>
      <c r="C13" t="inlineStr">
        <is>
          <t>Une direction ou un client demande à voir l’avancement.</t>
        </is>
      </c>
      <c r="D13" s="12" t="inlineStr">
        <is>
          <t>Non</t>
        </is>
      </c>
    </row>
    <row r="14">
      <c r="B14" t="n">
        <v>10</v>
      </c>
      <c r="C14" t="inlineStr">
        <is>
          <t>Les fichiers et les échanges liés à une tâche sont rangés ailleurs.</t>
        </is>
      </c>
      <c r="D14" s="12" t="inlineStr">
        <is>
          <t>Non</t>
        </is>
      </c>
    </row>
    <row r="15"/>
    <row r="16">
      <c r="C16" t="inlineStr">
        <is>
          <t>Nombre de Oui</t>
        </is>
      </c>
      <c r="D16" s="10">
        <f>COUNTIF(D5:D14,"Oui")</f>
        <v/>
      </c>
    </row>
    <row r="17">
      <c r="C17" s="19">
        <f>IF(D16&gt;=4,"Quatre signes ou plus : le fichier vous coûte déjà du temps. C'est le moment de regarder un outil de suivi.",IF(D16&gt;=2,"Deux ou trois signes : le fichier tient encore. Refaites ce test dans trois mois.","Moins de deux signes : votre fichier suffit. Gardez-le."))</f>
        <v/>
      </c>
    </row>
    <row r="18">
      <c r="C18" s="20">
        <f>IF(D16&gt;=4,HYPERLINK("https://ethanolle.com/outils-de-suivi-de-projet/#rendez-vous","Parlons-en 30 minutes : programmez un premier échange sur ethanolle.com"),"")</f>
        <v/>
      </c>
    </row>
  </sheetData>
  <conditionalFormatting sqref="D5:D14">
    <cfRule type="expression" priority="1" dxfId="3">
      <formula>D5="Oui"</formula>
    </cfRule>
  </conditionalFormatting>
  <dataValidations count="1">
    <dataValidation sqref="D5:D14" showDropDown="0" showInputMessage="0" showErrorMessage="0" allowBlank="1" type="list">
      <formula1>L_OuiNon</formula1>
    </dataValidation>
  </dataValidation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tabColor rgb="009CA3AF"/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cols>
    <col width="16" customWidth="1" min="1" max="1"/>
    <col width="34" customWidth="1" min="2" max="2"/>
    <col width="3" customWidth="1" min="3" max="3"/>
    <col width="18" customWidth="1" min="4" max="4"/>
    <col width="3" customWidth="1" min="5" max="5"/>
    <col width="12" customWidth="1" min="6" max="6"/>
    <col width="3" customWidth="1" min="7" max="7"/>
    <col width="18" customWidth="1" min="8" max="8"/>
    <col width="3" customWidth="1" min="9" max="9"/>
    <col width="34" customWidth="1" min="10" max="10"/>
  </cols>
  <sheetData>
    <row r="1" ht="32" customHeight="1">
      <c r="A1" s="7" t="inlineStr">
        <is>
          <t>Statuts</t>
        </is>
      </c>
      <c r="B1" s="7" t="inlineStr">
        <is>
          <t>Projets</t>
        </is>
      </c>
      <c r="D1" s="7" t="inlineStr">
        <is>
          <t>Responsables</t>
        </is>
      </c>
      <c r="F1" s="7" t="inlineStr">
        <is>
          <t>Oui ou non</t>
        </is>
      </c>
      <c r="H1" s="7" t="inlineStr">
        <is>
          <t>Statut du risque</t>
        </is>
      </c>
      <c r="J1" s="7" t="inlineStr">
        <is>
          <t>Choix du tableau de bord</t>
        </is>
      </c>
    </row>
    <row r="2">
      <c r="A2" t="inlineStr">
        <is>
          <t>Pas commencé</t>
        </is>
      </c>
      <c r="B2" t="inlineStr">
        <is>
          <t>Ouverture agence Lyon (exemple)</t>
        </is>
      </c>
      <c r="D2" t="inlineStr">
        <is>
          <t>Vous</t>
        </is>
      </c>
      <c r="F2" t="inlineStr">
        <is>
          <t>Oui</t>
        </is>
      </c>
      <c r="H2" t="inlineStr">
        <is>
          <t>Ouvert</t>
        </is>
      </c>
      <c r="J2" t="inlineStr">
        <is>
          <t>Tous les projets</t>
        </is>
      </c>
    </row>
    <row r="3">
      <c r="A3" t="inlineStr">
        <is>
          <t>En cours</t>
        </is>
      </c>
      <c r="B3" t="inlineStr">
        <is>
          <t>Refonte intranet (exemple)</t>
        </is>
      </c>
      <c r="D3" t="inlineStr">
        <is>
          <t>Collègue 1</t>
        </is>
      </c>
      <c r="F3" t="inlineStr">
        <is>
          <t>Non</t>
        </is>
      </c>
      <c r="H3" t="inlineStr">
        <is>
          <t>Sous contrôle</t>
        </is>
      </c>
      <c r="J3" s="10">
        <f>IF(B2="","",B2)</f>
        <v/>
      </c>
    </row>
    <row r="4">
      <c r="A4" t="inlineStr">
        <is>
          <t>Bloqué</t>
        </is>
      </c>
      <c r="D4" t="inlineStr">
        <is>
          <t>Collègue 2</t>
        </is>
      </c>
      <c r="H4" t="inlineStr">
        <is>
          <t>Clos</t>
        </is>
      </c>
      <c r="J4" s="10">
        <f>IF(B3="","",B3)</f>
        <v/>
      </c>
    </row>
    <row r="5">
      <c r="A5" t="inlineStr">
        <is>
          <t>Terminé</t>
        </is>
      </c>
      <c r="J5" s="10">
        <f>IF(B4="","",B4)</f>
        <v/>
      </c>
    </row>
    <row r="6">
      <c r="J6" s="10">
        <f>IF(B5="","",B5)</f>
        <v/>
      </c>
    </row>
    <row r="7">
      <c r="J7" s="10">
        <f>IF(B6="","",B6)</f>
        <v/>
      </c>
    </row>
    <row r="8">
      <c r="J8" s="10">
        <f>IF(B7="","",B7)</f>
        <v/>
      </c>
    </row>
    <row r="9">
      <c r="J9" s="10">
        <f>IF(B8="","",B8)</f>
        <v/>
      </c>
    </row>
    <row r="10">
      <c r="J10" s="10">
        <f>IF(B9="","",B9)</f>
        <v/>
      </c>
    </row>
    <row r="11">
      <c r="J11" s="10">
        <f>IF(B10="","",B10)</f>
        <v/>
      </c>
    </row>
    <row r="12">
      <c r="J12" s="10">
        <f>IF(B11="","",B11)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Ethanolle</dc:creator>
  <dc:title>Modèle de suivi de projet</dc:title>
  <dcterms:created xsi:type="dcterms:W3CDTF">2026-11-03T22:15:54Z</dcterms:created>
  <dcterms:modified xsi:type="dcterms:W3CDTF">2026-11-03T22:15:55Z</dcterms:modified>
</cp:coreProperties>
</file>